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tokoll" sheetId="1" state="visible" r:id="rId1"/>
    <sheet xmlns:r="http://schemas.openxmlformats.org/officeDocument/2006/relationships" name="Zähler &amp; Schlüssel" sheetId="2" state="visible" r:id="rId2"/>
    <sheet xmlns:r="http://schemas.openxmlformats.org/officeDocument/2006/relationships" name="Übersicht" sheetId="3" state="visible" r:id="rId3"/>
    <sheet xmlns:r="http://schemas.openxmlformats.org/officeDocument/2006/relationships" name="Anleitung"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0\ &quot;€&quot;"/>
    <numFmt numFmtId="166" formatCode="0.0%"/>
  </numFmts>
  <fonts count="6">
    <font>
      <name val="Calibri"/>
      <family val="2"/>
      <color theme="1"/>
      <sz val="11"/>
      <scheme val="minor"/>
    </font>
    <font>
      <name val="Calibri"/>
      <b val="1"/>
      <color rgb="000F766E"/>
      <sz val="16"/>
    </font>
    <font>
      <name val="Calibri"/>
      <b val="1"/>
      <color rgb="00374151"/>
      <sz val="11"/>
    </font>
    <font>
      <name val="Calibri"/>
      <color rgb="001F2937"/>
      <sz val="11"/>
    </font>
    <font>
      <name val="Calibri"/>
      <b val="1"/>
      <color rgb="00FFFFFF"/>
      <sz val="11"/>
    </font>
    <font>
      <b val="1"/>
      <color rgb="000F766E"/>
      <sz val="13"/>
    </font>
  </fonts>
  <fills count="8">
    <fill>
      <patternFill/>
    </fill>
    <fill>
      <patternFill patternType="gray125"/>
    </fill>
    <fill>
      <patternFill patternType="solid">
        <fgColor rgb="00FFFBEB"/>
      </patternFill>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
      <patternFill patternType="solid">
        <fgColor rgb="00E5E7EB"/>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pivotButton="0" quotePrefix="0" xfId="0"/>
    <xf numFmtId="164" fontId="3" fillId="2" borderId="1" pivotButton="0" quotePrefix="0" xfId="0"/>
    <xf numFmtId="0" fontId="4" fillId="3"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wrapText="1"/>
    </xf>
    <xf numFmtId="165" fontId="3" fillId="4"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5" borderId="1" applyAlignment="1" pivotButton="0" quotePrefix="0" xfId="0">
      <alignment horizontal="left" vertical="center" wrapText="1"/>
    </xf>
    <xf numFmtId="165" fontId="3" fillId="5" borderId="1" applyAlignment="1" pivotButton="0" quotePrefix="0" xfId="0">
      <alignment horizontal="center" vertical="center" wrapText="1"/>
    </xf>
    <xf numFmtId="164" fontId="3" fillId="4" borderId="1" applyAlignment="1" pivotButton="0" quotePrefix="0" xfId="0">
      <alignment horizontal="center" vertical="center" wrapText="1"/>
    </xf>
    <xf numFmtId="164" fontId="3" fillId="5" borderId="1" applyAlignment="1" pivotButton="0" quotePrefix="0" xfId="0">
      <alignment horizontal="center" vertical="center" wrapText="1"/>
    </xf>
    <xf numFmtId="0" fontId="2" fillId="6" borderId="1" pivotButton="0" quotePrefix="0" xfId="0"/>
    <xf numFmtId="0" fontId="2" fillId="7" borderId="1" pivotButton="0" quotePrefix="0" xfId="0"/>
    <xf numFmtId="165" fontId="2" fillId="7" borderId="1" pivotButton="0" quotePrefix="0" xfId="0"/>
    <xf numFmtId="165" fontId="3" fillId="2" borderId="1" pivotButton="0" quotePrefix="0" xfId="0"/>
    <xf numFmtId="166" fontId="3" fillId="2" borderId="1" pivotButton="0" quotePrefix="0" xfId="0"/>
    <xf numFmtId="0" fontId="1" fillId="0" borderId="0" pivotButton="0" quotePrefix="0" xfId="0"/>
    <xf numFmtId="0" fontId="5" fillId="0" borderId="0" pivotButton="0" quotePrefix="0" xfId="0"/>
    <xf numFmtId="0" fontId="4" fillId="6" borderId="1" applyAlignment="1" pivotButton="0" quotePrefix="0" xfId="0">
      <alignment horizontal="center" vertical="center" wrapText="1"/>
    </xf>
    <xf numFmtId="0" fontId="2" fillId="0" borderId="0" applyAlignment="1" pivotButton="0" quotePrefix="0" xfId="0">
      <alignment vertical="top"/>
    </xf>
    <xf numFmtId="0" fontId="3" fillId="0" borderId="0" applyAlignment="1" pivotButton="0" quotePrefix="0" xfId="0">
      <alignment horizontal="left" vertical="center" wrapText="1"/>
    </xf>
    <xf numFmtId="164" fontId="3" fillId="2" borderId="1" pivotButton="0" quotePrefix="0" xfId="0"/>
    <xf numFmtId="165" fontId="3" fillId="4" borderId="1" applyAlignment="1" pivotButton="0" quotePrefix="0" xfId="0">
      <alignment horizontal="center" vertical="center" wrapText="1"/>
    </xf>
    <xf numFmtId="165" fontId="3" fillId="5" borderId="1" applyAlignment="1" pivotButton="0" quotePrefix="0" xfId="0">
      <alignment horizontal="center" vertical="center" wrapText="1"/>
    </xf>
    <xf numFmtId="164" fontId="3" fillId="4" borderId="1" applyAlignment="1" pivotButton="0" quotePrefix="0" xfId="0">
      <alignment horizontal="center" vertical="center" wrapText="1"/>
    </xf>
    <xf numFmtId="164" fontId="3" fillId="5" borderId="1" applyAlignment="1" pivotButton="0" quotePrefix="0" xfId="0">
      <alignment horizontal="center" vertical="center" wrapText="1"/>
    </xf>
    <xf numFmtId="165" fontId="2" fillId="7" borderId="1" pivotButton="0" quotePrefix="0" xfId="0"/>
    <xf numFmtId="165" fontId="3" fillId="2" borderId="1" pivotButton="0" quotePrefix="0" xfId="0"/>
    <xf numFmtId="166" fontId="3" fillId="2" borderId="1" pivotButton="0" quotePrefix="0" xfId="0"/>
  </cellXfs>
  <cellStyles count="1">
    <cellStyle name="Normal" xfId="0" builtinId="0" hidden="0"/>
  </cellStyles>
  <dxfs count="3">
    <dxf>
      <font>
        <b val="1"/>
        <color rgb="00DC2626"/>
      </font>
      <fill>
        <patternFill patternType="solid">
          <fgColor rgb="00FCA5A5"/>
        </patternFill>
      </fill>
    </dxf>
    <dxf>
      <font>
        <b val="1"/>
        <color rgb="0022C55E"/>
      </font>
      <fill>
        <patternFill patternType="solid">
          <fgColor rgb="00BBF7D0"/>
        </patternFill>
      </fill>
    </dxf>
    <dxf>
      <fill>
        <patternFill patternType="solid">
          <fgColor rgb="00FDE68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Zustandsverteilung der Räume</a:t>
            </a:r>
          </a:p>
        </rich>
      </tx>
    </title>
    <plotArea>
      <pieChart>
        <varyColors val="1"/>
        <ser>
          <idx val="0"/>
          <order val="0"/>
          <tx>
            <strRef>
              <f>'Übersicht'!B13</f>
            </strRef>
          </tx>
          <spPr>
            <a:ln xmlns:a="http://schemas.openxmlformats.org/drawingml/2006/main">
              <a:prstDash val="solid"/>
            </a:ln>
          </spPr>
          <cat>
            <numRef>
              <f>'Übersicht'!$A$14:$A$17</f>
            </numRef>
          </cat>
          <val>
            <numRef>
              <f>'Übersicht'!$B$14:$B$17</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Geschätzte Kosten je Raum (€)</a:t>
            </a:r>
          </a:p>
        </rich>
      </tx>
    </title>
    <plotArea>
      <barChart>
        <barDir val="col"/>
        <grouping val="clustered"/>
        <ser>
          <idx val="0"/>
          <order val="0"/>
          <tx>
            <strRef>
              <f>'Protokoll'!F10</f>
            </strRef>
          </tx>
          <spPr>
            <a:solidFill xmlns:a="http://schemas.openxmlformats.org/drawingml/2006/main">
              <a:srgbClr val="0F766E"/>
            </a:solidFill>
            <a:ln xmlns:a="http://schemas.openxmlformats.org/drawingml/2006/main">
              <a:prstDash val="solid"/>
            </a:ln>
          </spPr>
          <cat>
            <numRef>
              <f>'Protokoll'!$B$11:$B$20</f>
            </numRef>
          </cat>
          <val>
            <numRef>
              <f>'Protokoll'!$F$11:$F$20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Raum</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Kosten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19</row>
      <rowOff>0</rowOff>
    </from>
    <ext cx="576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26"/>
  <sheetViews>
    <sheetView workbookViewId="0">
      <pane ySplit="10" topLeftCell="A11" activePane="bottomLeft" state="frozen"/>
      <selection pane="bottomLeft" activeCell="A1" sqref="A1"/>
    </sheetView>
  </sheetViews>
  <sheetFormatPr baseColWidth="8" defaultRowHeight="15"/>
  <cols>
    <col width="6" customWidth="1" min="1" max="1"/>
    <col width="18" customWidth="1" min="2" max="2"/>
    <col width="14" customWidth="1" min="3" max="3"/>
    <col width="30" customWidth="1" min="4" max="4"/>
    <col width="14" customWidth="1" min="5" max="5"/>
    <col width="18" customWidth="1" min="6" max="6"/>
    <col width="14" customWidth="1" min="7" max="7"/>
    <col width="14" customWidth="1" min="8" max="8"/>
    <col width="10" customWidth="1" min="9" max="9"/>
    <col width="30" customWidth="1" min="10" max="10"/>
  </cols>
  <sheetData>
    <row r="1" ht="28" customHeight="1">
      <c r="A1" s="1" t="inlineStr">
        <is>
          <t>Wohnungsübergabe- / Einzugsprotokoll</t>
        </is>
      </c>
    </row>
    <row r="2"/>
    <row r="3">
      <c r="A3" s="2" t="inlineStr">
        <is>
          <t>Objekt / Adresse:</t>
        </is>
      </c>
      <c r="B3" s="3" t="inlineStr">
        <is>
          <t>Lindenallee 7, 04109 Leipzig</t>
        </is>
      </c>
    </row>
    <row r="4">
      <c r="A4" s="2" t="inlineStr">
        <is>
          <t>Wohnung Nr. / Lage:</t>
        </is>
      </c>
      <c r="B4" s="3" t="inlineStr">
        <is>
          <t>3. OG rechts</t>
        </is>
      </c>
    </row>
    <row r="5">
      <c r="A5" s="2" t="inlineStr">
        <is>
          <t>Mieter:</t>
        </is>
      </c>
      <c r="B5" s="3" t="inlineStr">
        <is>
          <t>Julia Richter</t>
        </is>
      </c>
    </row>
    <row r="6">
      <c r="A6" s="2" t="inlineStr">
        <is>
          <t>Vermieter:</t>
        </is>
      </c>
      <c r="B6" s="3" t="inlineStr">
        <is>
          <t>Thomas Becker</t>
        </is>
      </c>
    </row>
    <row r="7">
      <c r="A7" s="2" t="inlineStr">
        <is>
          <t>Wohnfläche (m²):</t>
        </is>
      </c>
      <c r="B7" s="3" t="n">
        <v>78</v>
      </c>
    </row>
    <row r="8">
      <c r="A8" s="2" t="inlineStr">
        <is>
          <t>Datum der Übergabe:</t>
        </is>
      </c>
      <c r="B8" s="24" t="n">
        <v>46217</v>
      </c>
    </row>
    <row r="9"/>
    <row r="10">
      <c r="A10" s="5" t="inlineStr">
        <is>
          <t>Nr</t>
        </is>
      </c>
      <c r="B10" s="5" t="inlineStr">
        <is>
          <t>Raum / Bereich</t>
        </is>
      </c>
      <c r="C10" s="5" t="inlineStr">
        <is>
          <t>Zustand</t>
        </is>
      </c>
      <c r="D10" s="5" t="inlineStr">
        <is>
          <t>Mangel-Beschreibung</t>
        </is>
      </c>
      <c r="E10" s="5" t="inlineStr">
        <is>
          <t>Mängel vorhanden</t>
        </is>
      </c>
      <c r="F10" s="5" t="inlineStr">
        <is>
          <t>Geschätzte Kosten (€)</t>
        </is>
      </c>
      <c r="G10" s="5" t="inlineStr">
        <is>
          <t>Frist Behebung</t>
        </is>
      </c>
      <c r="H10" s="5" t="inlineStr">
        <is>
          <t>Verantwortlich</t>
        </is>
      </c>
      <c r="I10" s="5" t="inlineStr">
        <is>
          <t>Erledigt</t>
        </is>
      </c>
      <c r="J10" s="5" t="inlineStr">
        <is>
          <t>Bemerkung</t>
        </is>
      </c>
    </row>
    <row r="11">
      <c r="A11" s="6" t="n">
        <v>1</v>
      </c>
      <c r="B11" s="7" t="inlineStr">
        <is>
          <t>Wohnzimmer</t>
        </is>
      </c>
      <c r="C11" s="6" t="inlineStr">
        <is>
          <t>Gut</t>
        </is>
      </c>
      <c r="D11" s="7" t="inlineStr"/>
      <c r="E11" s="6">
        <f>IF(D11&lt;&gt;"","Ja","Nein")</f>
        <v/>
      </c>
      <c r="F11" s="25" t="n">
        <v>0</v>
      </c>
      <c r="G11" s="6" t="n"/>
      <c r="H11" s="6" t="inlineStr">
        <is>
          <t>Vermieter</t>
        </is>
      </c>
      <c r="I11" s="6" t="inlineStr">
        <is>
          <t>Ja</t>
        </is>
      </c>
      <c r="J11" s="7" t="inlineStr"/>
    </row>
    <row r="12">
      <c r="A12" s="9" t="n">
        <v>2</v>
      </c>
      <c r="B12" s="10" t="inlineStr">
        <is>
          <t>Schlafzimmer</t>
        </is>
      </c>
      <c r="C12" s="9" t="inlineStr">
        <is>
          <t>Sehr gut</t>
        </is>
      </c>
      <c r="D12" s="10" t="inlineStr"/>
      <c r="E12" s="9">
        <f>IF(D12&lt;&gt;"","Ja","Nein")</f>
        <v/>
      </c>
      <c r="F12" s="26" t="n">
        <v>0</v>
      </c>
      <c r="G12" s="9" t="n"/>
      <c r="H12" s="9" t="inlineStr">
        <is>
          <t>Vermieter</t>
        </is>
      </c>
      <c r="I12" s="9" t="inlineStr">
        <is>
          <t>Ja</t>
        </is>
      </c>
      <c r="J12" s="10" t="inlineStr"/>
    </row>
    <row r="13">
      <c r="A13" s="6" t="n">
        <v>3</v>
      </c>
      <c r="B13" s="7" t="inlineStr">
        <is>
          <t>Küche</t>
        </is>
      </c>
      <c r="C13" s="6" t="inlineStr">
        <is>
          <t>Befriedigend</t>
        </is>
      </c>
      <c r="D13" s="7" t="inlineStr">
        <is>
          <t>Kratzer auf Arbeitsplatte</t>
        </is>
      </c>
      <c r="E13" s="6">
        <f>IF(D13&lt;&gt;"","Ja","Nein")</f>
        <v/>
      </c>
      <c r="F13" s="25" t="n">
        <v>50</v>
      </c>
      <c r="G13" s="27" t="n">
        <v>46249</v>
      </c>
      <c r="H13" s="6" t="inlineStr">
        <is>
          <t>Vermieter</t>
        </is>
      </c>
      <c r="I13" s="6" t="inlineStr">
        <is>
          <t>Nein</t>
        </is>
      </c>
      <c r="J13" s="7" t="inlineStr">
        <is>
          <t>Wird bei nächster Renovierung behoben</t>
        </is>
      </c>
    </row>
    <row r="14">
      <c r="A14" s="9" t="n">
        <v>4</v>
      </c>
      <c r="B14" s="10" t="inlineStr">
        <is>
          <t>Bad</t>
        </is>
      </c>
      <c r="C14" s="9" t="inlineStr">
        <is>
          <t>Gut</t>
        </is>
      </c>
      <c r="D14" s="10" t="inlineStr"/>
      <c r="E14" s="9">
        <f>IF(D14&lt;&gt;"","Ja","Nein")</f>
        <v/>
      </c>
      <c r="F14" s="26" t="n">
        <v>0</v>
      </c>
      <c r="G14" s="9" t="n"/>
      <c r="H14" s="9" t="inlineStr">
        <is>
          <t>Vermieter</t>
        </is>
      </c>
      <c r="I14" s="9" t="inlineStr">
        <is>
          <t>Ja</t>
        </is>
      </c>
      <c r="J14" s="10" t="inlineStr"/>
    </row>
    <row r="15">
      <c r="A15" s="6" t="n">
        <v>5</v>
      </c>
      <c r="B15" s="7" t="inlineStr">
        <is>
          <t>Flur</t>
        </is>
      </c>
      <c r="C15" s="6" t="inlineStr">
        <is>
          <t>Sehr gut</t>
        </is>
      </c>
      <c r="D15" s="7" t="inlineStr"/>
      <c r="E15" s="6">
        <f>IF(D15&lt;&gt;"","Ja","Nein")</f>
        <v/>
      </c>
      <c r="F15" s="25" t="n">
        <v>0</v>
      </c>
      <c r="G15" s="6" t="n"/>
      <c r="H15" s="6" t="inlineStr">
        <is>
          <t>Vermieter</t>
        </is>
      </c>
      <c r="I15" s="6" t="inlineStr">
        <is>
          <t>Ja</t>
        </is>
      </c>
      <c r="J15" s="7" t="inlineStr"/>
    </row>
    <row r="16">
      <c r="A16" s="9" t="n">
        <v>6</v>
      </c>
      <c r="B16" s="10" t="inlineStr">
        <is>
          <t>Balkon / Terrasse</t>
        </is>
      </c>
      <c r="C16" s="9" t="inlineStr">
        <is>
          <t>Mangelhaft</t>
        </is>
      </c>
      <c r="D16" s="10" t="inlineStr">
        <is>
          <t>Riss im Bodenbelag</t>
        </is>
      </c>
      <c r="E16" s="9">
        <f>IF(D16&lt;&gt;"","Ja","Nein")</f>
        <v/>
      </c>
      <c r="F16" s="26" t="n">
        <v>300</v>
      </c>
      <c r="G16" s="28" t="n">
        <v>46266</v>
      </c>
      <c r="H16" s="9" t="inlineStr">
        <is>
          <t>Vermieter</t>
        </is>
      </c>
      <c r="I16" s="9" t="inlineStr">
        <is>
          <t>Nein</t>
        </is>
      </c>
      <c r="J16" s="10" t="inlineStr">
        <is>
          <t>Handwerker beauftragt</t>
        </is>
      </c>
    </row>
    <row r="17">
      <c r="A17" s="6" t="n">
        <v>7</v>
      </c>
      <c r="B17" s="7" t="inlineStr">
        <is>
          <t>Kinderzimmer</t>
        </is>
      </c>
      <c r="C17" s="6" t="inlineStr">
        <is>
          <t>Gut</t>
        </is>
      </c>
      <c r="D17" s="7" t="inlineStr"/>
      <c r="E17" s="6">
        <f>IF(D17&lt;&gt;"","Ja","Nein")</f>
        <v/>
      </c>
      <c r="F17" s="25" t="n">
        <v>0</v>
      </c>
      <c r="G17" s="6" t="n"/>
      <c r="H17" s="6" t="inlineStr">
        <is>
          <t>Vermieter</t>
        </is>
      </c>
      <c r="I17" s="6" t="inlineStr">
        <is>
          <t>Ja</t>
        </is>
      </c>
      <c r="J17" s="7" t="inlineStr"/>
    </row>
    <row r="18">
      <c r="A18" s="9" t="n">
        <v>8</v>
      </c>
      <c r="B18" s="10" t="inlineStr">
        <is>
          <t>Abstellraum</t>
        </is>
      </c>
      <c r="C18" s="9" t="inlineStr">
        <is>
          <t>Befriedigend</t>
        </is>
      </c>
      <c r="D18" s="10" t="inlineStr">
        <is>
          <t>Feuchtigkeitsfleck an Wand</t>
        </is>
      </c>
      <c r="E18" s="9">
        <f>IF(D18&lt;&gt;"","Ja","Nein")</f>
        <v/>
      </c>
      <c r="F18" s="26" t="n">
        <v>150</v>
      </c>
      <c r="G18" s="28" t="n">
        <v>46264</v>
      </c>
      <c r="H18" s="9" t="inlineStr">
        <is>
          <t>Vermieter</t>
        </is>
      </c>
      <c r="I18" s="9" t="inlineStr">
        <is>
          <t>Nein</t>
        </is>
      </c>
      <c r="J18" s="10" t="inlineStr">
        <is>
          <t>Ursache wird geprüft</t>
        </is>
      </c>
    </row>
    <row r="19">
      <c r="A19" s="6" t="n">
        <v>9</v>
      </c>
      <c r="B19" s="7" t="inlineStr">
        <is>
          <t>Fenster / Türen</t>
        </is>
      </c>
      <c r="C19" s="6" t="inlineStr">
        <is>
          <t>Gut</t>
        </is>
      </c>
      <c r="D19" s="7" t="inlineStr"/>
      <c r="E19" s="6">
        <f>IF(D19&lt;&gt;"","Ja","Nein")</f>
        <v/>
      </c>
      <c r="F19" s="25" t="n">
        <v>0</v>
      </c>
      <c r="G19" s="6" t="n"/>
      <c r="H19" s="6" t="inlineStr">
        <is>
          <t>Mieter</t>
        </is>
      </c>
      <c r="I19" s="6" t="inlineStr">
        <is>
          <t>Ja</t>
        </is>
      </c>
      <c r="J19" s="7" t="inlineStr"/>
    </row>
    <row r="20">
      <c r="A20" s="9" t="n">
        <v>10</v>
      </c>
      <c r="B20" s="10" t="inlineStr">
        <is>
          <t>Heizung</t>
        </is>
      </c>
      <c r="C20" s="9" t="inlineStr">
        <is>
          <t>Sehr gut</t>
        </is>
      </c>
      <c r="D20" s="10" t="inlineStr"/>
      <c r="E20" s="9">
        <f>IF(D20&lt;&gt;"","Ja","Nein")</f>
        <v/>
      </c>
      <c r="F20" s="26" t="n">
        <v>0</v>
      </c>
      <c r="G20" s="9" t="n"/>
      <c r="H20" s="9" t="inlineStr">
        <is>
          <t>Vermieter</t>
        </is>
      </c>
      <c r="I20" s="9" t="inlineStr">
        <is>
          <t>Ja</t>
        </is>
      </c>
      <c r="J20" s="10" t="inlineStr"/>
    </row>
    <row r="21">
      <c r="A21" s="14" t="inlineStr">
        <is>
          <t>Gesamt</t>
        </is>
      </c>
      <c r="B21" s="15" t="n"/>
      <c r="C21" s="15" t="n"/>
      <c r="D21" s="15" t="n"/>
      <c r="E21" s="15" t="n"/>
      <c r="F21" s="29">
        <f>SUM(F11:F20)</f>
        <v/>
      </c>
      <c r="G21" s="15" t="n"/>
      <c r="H21" s="15" t="n"/>
      <c r="I21" s="15" t="n"/>
      <c r="J21" s="15" t="n"/>
    </row>
    <row r="22"/>
    <row r="23">
      <c r="A23" s="2" t="inlineStr">
        <is>
          <t>Anzahl Räume geprüft:</t>
        </is>
      </c>
      <c r="B23" s="3">
        <f>COUNTA(B11:B20)</f>
        <v/>
      </c>
    </row>
    <row r="24">
      <c r="A24" s="2" t="inlineStr">
        <is>
          <t>Anzahl Mängel:</t>
        </is>
      </c>
      <c r="B24" s="3">
        <f>COUNTIF(E11:E20,"Ja")</f>
        <v/>
      </c>
    </row>
    <row r="25">
      <c r="A25" s="2" t="inlineStr">
        <is>
          <t>Gesamtkosten geschätzt:</t>
        </is>
      </c>
      <c r="B25" s="30">
        <f>SUM(F11:F20)</f>
        <v/>
      </c>
    </row>
    <row r="26">
      <c r="A26" s="2" t="inlineStr">
        <is>
          <t>Anteil Räume in gutem Zustand:</t>
        </is>
      </c>
      <c r="B26" s="31">
        <f>IFERROR((COUNTIF(C11:C20,"Gut")+COUNTIF(C11:C20,"Sehr gut"))/COUNTA(B11:B20),0)</f>
        <v/>
      </c>
    </row>
  </sheetData>
  <mergeCells count="1">
    <mergeCell ref="A1:J1"/>
  </mergeCells>
  <conditionalFormatting sqref="C11:C20">
    <cfRule type="expression" priority="1" dxfId="0" stopIfTrue="1">
      <formula>C11="Mangelhaft"</formula>
    </cfRule>
    <cfRule type="expression" priority="2" dxfId="1" stopIfTrue="1">
      <formula>OR(C11="Gut",C11="Sehr gut")</formula>
    </cfRule>
  </conditionalFormatting>
  <conditionalFormatting sqref="I11:I20">
    <cfRule type="expression" priority="3" dxfId="2" stopIfTrue="1">
      <formula>I11="Nein"</formula>
    </cfRule>
  </conditionalFormatting>
  <dataValidations count="3">
    <dataValidation sqref="C11:C20" showErrorMessage="1" showInputMessage="1" allowBlank="1" type="list">
      <formula1>"Sehr gut,Gut,Befriedigend,Mangelhaft"</formula1>
    </dataValidation>
    <dataValidation sqref="I11:I20" showErrorMessage="1" showInputMessage="1" allowBlank="1" type="list">
      <formula1>"Ja,Nein"</formula1>
    </dataValidation>
    <dataValidation sqref="H11:H20" showErrorMessage="1" showInputMessage="1" allowBlank="1" type="list">
      <formula1>"Mieter,Vermieter,Beide"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22" customWidth="1" min="1" max="1"/>
    <col width="20" customWidth="1" min="2" max="2"/>
    <col width="20" customWidth="1" min="3" max="3"/>
    <col width="26" customWidth="1" min="4" max="4"/>
    <col width="30" customWidth="1" min="5" max="5"/>
    <col width="16" customWidth="1" min="6" max="6"/>
    <col width="16" customWidth="1" min="7" max="7"/>
  </cols>
  <sheetData>
    <row r="1" ht="26" customHeight="1">
      <c r="A1" s="19" t="inlineStr">
        <is>
          <t>Zählerstände und Schlüsselübergabe</t>
        </is>
      </c>
    </row>
    <row r="2"/>
    <row r="3">
      <c r="A3" s="5" t="inlineStr">
        <is>
          <t>Zählerart</t>
        </is>
      </c>
      <c r="B3" s="5" t="inlineStr">
        <is>
          <t>Zählernummer</t>
        </is>
      </c>
      <c r="C3" s="5" t="inlineStr">
        <is>
          <t>Zählerstand Einzug</t>
        </is>
      </c>
      <c r="D3" s="5" t="inlineStr">
        <is>
          <t>Einheit</t>
        </is>
      </c>
      <c r="E3" s="5" t="inlineStr">
        <is>
          <t>Standort</t>
        </is>
      </c>
      <c r="F3" s="5" t="inlineStr">
        <is>
          <t>Ablesedatum</t>
        </is>
      </c>
      <c r="G3" s="5" t="inlineStr">
        <is>
          <t>Foto vorhanden</t>
        </is>
      </c>
    </row>
    <row r="4">
      <c r="A4" s="6" t="inlineStr">
        <is>
          <t>Strom</t>
        </is>
      </c>
      <c r="B4" s="6" t="inlineStr">
        <is>
          <t>STR-2026-1183</t>
        </is>
      </c>
      <c r="C4" s="6" t="n">
        <v>34521</v>
      </c>
      <c r="D4" s="6" t="inlineStr">
        <is>
          <t>kWh</t>
        </is>
      </c>
      <c r="E4" s="6" t="inlineStr">
        <is>
          <t>Zählerkasten Keller</t>
        </is>
      </c>
      <c r="F4" s="27" t="n">
        <v>46217</v>
      </c>
      <c r="G4" s="6" t="inlineStr">
        <is>
          <t>Ja</t>
        </is>
      </c>
    </row>
    <row r="5">
      <c r="A5" s="9" t="inlineStr">
        <is>
          <t>Gas</t>
        </is>
      </c>
      <c r="B5" s="9" t="inlineStr">
        <is>
          <t>GAS-778341</t>
        </is>
      </c>
      <c r="C5" s="9" t="n">
        <v>8452</v>
      </c>
      <c r="D5" s="9" t="inlineStr">
        <is>
          <t>m³</t>
        </is>
      </c>
      <c r="E5" s="9" t="inlineStr">
        <is>
          <t>Küche</t>
        </is>
      </c>
      <c r="F5" s="28" t="n">
        <v>46217</v>
      </c>
      <c r="G5" s="9" t="inlineStr">
        <is>
          <t>Ja</t>
        </is>
      </c>
    </row>
    <row r="6">
      <c r="A6" s="6" t="inlineStr">
        <is>
          <t>Wasser kalt</t>
        </is>
      </c>
      <c r="B6" s="6" t="inlineStr">
        <is>
          <t>WK-55210</t>
        </is>
      </c>
      <c r="C6" s="6" t="n">
        <v>1023</v>
      </c>
      <c r="D6" s="6" t="inlineStr">
        <is>
          <t>m³</t>
        </is>
      </c>
      <c r="E6" s="6" t="inlineStr">
        <is>
          <t>Bad</t>
        </is>
      </c>
      <c r="F6" s="27" t="n">
        <v>46217</v>
      </c>
      <c r="G6" s="6" t="inlineStr">
        <is>
          <t>Ja</t>
        </is>
      </c>
    </row>
    <row r="7">
      <c r="A7" s="9" t="inlineStr">
        <is>
          <t>Wasser warm</t>
        </is>
      </c>
      <c r="B7" s="9" t="inlineStr">
        <is>
          <t>WW-55211</t>
        </is>
      </c>
      <c r="C7" s="9" t="n">
        <v>812</v>
      </c>
      <c r="D7" s="9" t="inlineStr">
        <is>
          <t>m³</t>
        </is>
      </c>
      <c r="E7" s="9" t="inlineStr">
        <is>
          <t>Bad</t>
        </is>
      </c>
      <c r="F7" s="28" t="n">
        <v>46217</v>
      </c>
      <c r="G7" s="9" t="inlineStr">
        <is>
          <t>Ja</t>
        </is>
      </c>
    </row>
    <row r="8">
      <c r="A8" s="6" t="inlineStr">
        <is>
          <t>Heizung Wohnzimmer</t>
        </is>
      </c>
      <c r="B8" s="6" t="inlineStr">
        <is>
          <t>HKV-9911</t>
        </is>
      </c>
      <c r="C8" s="6" t="n">
        <v>245</v>
      </c>
      <c r="D8" s="6" t="inlineStr">
        <is>
          <t>Einheiten</t>
        </is>
      </c>
      <c r="E8" s="6" t="inlineStr">
        <is>
          <t>Wohnzimmer</t>
        </is>
      </c>
      <c r="F8" s="27" t="n">
        <v>46217</v>
      </c>
      <c r="G8" s="6" t="inlineStr">
        <is>
          <t>Nein</t>
        </is>
      </c>
    </row>
    <row r="9">
      <c r="A9" s="9" t="inlineStr">
        <is>
          <t>Heizung Schlafzimmer</t>
        </is>
      </c>
      <c r="B9" s="9" t="inlineStr">
        <is>
          <t>HKV-9912</t>
        </is>
      </c>
      <c r="C9" s="9" t="n">
        <v>198</v>
      </c>
      <c r="D9" s="9" t="inlineStr">
        <is>
          <t>Einheiten</t>
        </is>
      </c>
      <c r="E9" s="9" t="inlineStr">
        <is>
          <t>Schlafzimmer</t>
        </is>
      </c>
      <c r="F9" s="28" t="n">
        <v>46217</v>
      </c>
      <c r="G9" s="9" t="inlineStr">
        <is>
          <t>Nein</t>
        </is>
      </c>
    </row>
    <row r="10"/>
    <row r="11">
      <c r="A11" s="20" t="inlineStr">
        <is>
          <t>Schlüsselübergabe</t>
        </is>
      </c>
    </row>
    <row r="12">
      <c r="A12" s="21" t="inlineStr">
        <is>
          <t>Schlüsselart</t>
        </is>
      </c>
      <c r="B12" s="21" t="inlineStr">
        <is>
          <t>Anzahl übergeben</t>
        </is>
      </c>
      <c r="C12" s="21" t="inlineStr">
        <is>
          <t>Anzahl lt. Mietvertrag</t>
        </is>
      </c>
      <c r="D12" s="21" t="inlineStr">
        <is>
          <t>Vollständig übergeben</t>
        </is>
      </c>
      <c r="E12" s="21" t="inlineStr">
        <is>
          <t>Bemerkung</t>
        </is>
      </c>
    </row>
    <row r="13">
      <c r="A13" s="6" t="inlineStr">
        <is>
          <t>Wohnungsschlüssel</t>
        </is>
      </c>
      <c r="B13" s="6" t="n">
        <v>3</v>
      </c>
      <c r="C13" s="6" t="n">
        <v>3</v>
      </c>
      <c r="D13" s="6">
        <f>IF(B13=C13,"Ja","Nein")</f>
        <v/>
      </c>
      <c r="E13" s="7" t="inlineStr"/>
    </row>
    <row r="14">
      <c r="A14" s="9" t="inlineStr">
        <is>
          <t>Haustürschlüssel</t>
        </is>
      </c>
      <c r="B14" s="9" t="n">
        <v>2</v>
      </c>
      <c r="C14" s="9" t="n">
        <v>2</v>
      </c>
      <c r="D14" s="9">
        <f>IF(B14=C14,"Ja","Nein")</f>
        <v/>
      </c>
      <c r="E14" s="10" t="inlineStr"/>
    </row>
    <row r="15">
      <c r="A15" s="6" t="inlineStr">
        <is>
          <t>Kellerschlüssel</t>
        </is>
      </c>
      <c r="B15" s="6" t="n">
        <v>1</v>
      </c>
      <c r="C15" s="6" t="n">
        <v>1</v>
      </c>
      <c r="D15" s="6">
        <f>IF(B15=C15,"Ja","Nein")</f>
        <v/>
      </c>
      <c r="E15" s="7" t="inlineStr"/>
    </row>
    <row r="16">
      <c r="A16" s="9" t="inlineStr">
        <is>
          <t>Briefkastenschlüssel</t>
        </is>
      </c>
      <c r="B16" s="9" t="n">
        <v>2</v>
      </c>
      <c r="C16" s="9" t="n">
        <v>2</v>
      </c>
      <c r="D16" s="9">
        <f>IF(B16=C16,"Ja","Nein")</f>
        <v/>
      </c>
      <c r="E16" s="10" t="inlineStr"/>
    </row>
    <row r="17">
      <c r="A17" s="6" t="inlineStr">
        <is>
          <t>Garagenschlüssel</t>
        </is>
      </c>
      <c r="B17" s="6" t="n">
        <v>1</v>
      </c>
      <c r="C17" s="6" t="n">
        <v>2</v>
      </c>
      <c r="D17" s="6">
        <f>IF(B17=C17,"Ja","Nein")</f>
        <v/>
      </c>
      <c r="E17" s="7" t="inlineStr">
        <is>
          <t>Ein Schlüssel fehlt - wird nachgereicht</t>
        </is>
      </c>
    </row>
  </sheetData>
  <mergeCells count="2">
    <mergeCell ref="A1:G1"/>
    <mergeCell ref="A11:E11"/>
  </mergeCells>
  <conditionalFormatting sqref="D13:D17">
    <cfRule type="expression" priority="1" dxfId="0" stopIfTrue="1">
      <formula>D13="Nein"</formula>
    </cfRule>
  </conditionalFormatting>
  <dataValidations count="1">
    <dataValidation sqref="G4:G9" showErrorMessage="1" showInputMessage="1" allowBlank="1" type="list">
      <formula1>"Ja,Nein"</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30" customWidth="1" min="1" max="1"/>
    <col width="22" customWidth="1" min="2" max="2"/>
    <col width="16" customWidth="1" min="3" max="3"/>
    <col width="16" customWidth="1" min="4" max="4"/>
    <col width="16" customWidth="1" min="5" max="5"/>
  </cols>
  <sheetData>
    <row r="1" ht="26" customHeight="1">
      <c r="A1" s="19" t="inlineStr">
        <is>
          <t>Übersicht / Auswertung Übergabeprotokoll</t>
        </is>
      </c>
    </row>
    <row r="2"/>
    <row r="3">
      <c r="A3" s="2" t="inlineStr">
        <is>
          <t>Objekt / Adresse:</t>
        </is>
      </c>
      <c r="B3" s="3">
        <f>'Protokoll'!B3</f>
        <v/>
      </c>
    </row>
    <row r="4">
      <c r="A4" s="2" t="inlineStr">
        <is>
          <t>Mieter:</t>
        </is>
      </c>
      <c r="B4" s="3">
        <f>'Protokoll'!B5</f>
        <v/>
      </c>
    </row>
    <row r="5">
      <c r="A5" s="2" t="inlineStr">
        <is>
          <t>Vermieter:</t>
        </is>
      </c>
      <c r="B5" s="3">
        <f>'Protokoll'!B6</f>
        <v/>
      </c>
    </row>
    <row r="6">
      <c r="A6" s="2" t="inlineStr">
        <is>
          <t>Datum der Übergabe:</t>
        </is>
      </c>
      <c r="B6" s="24">
        <f>'Protokoll'!B8</f>
        <v/>
      </c>
    </row>
    <row r="7">
      <c r="A7" s="2" t="inlineStr">
        <is>
          <t>Anzahl Räume geprüft:</t>
        </is>
      </c>
      <c r="B7" s="3">
        <f>'Protokoll'!B23</f>
        <v/>
      </c>
    </row>
    <row r="8">
      <c r="A8" s="2" t="inlineStr">
        <is>
          <t>Anzahl Mängel:</t>
        </is>
      </c>
      <c r="B8" s="3">
        <f>'Protokoll'!B24</f>
        <v/>
      </c>
    </row>
    <row r="9">
      <c r="A9" s="2" t="inlineStr">
        <is>
          <t>Gesamtkosten geschätzt:</t>
        </is>
      </c>
      <c r="B9" s="3">
        <f>'Protokoll'!B25</f>
        <v/>
      </c>
    </row>
    <row r="10">
      <c r="A10" s="2" t="inlineStr">
        <is>
          <t>Anteil Räume in gutem Zustand:</t>
        </is>
      </c>
      <c r="B10" s="31">
        <f>'Protokoll'!B26</f>
        <v/>
      </c>
    </row>
    <row r="11"/>
    <row r="12"/>
    <row r="13">
      <c r="A13" s="21" t="inlineStr">
        <is>
          <t>Zustand</t>
        </is>
      </c>
      <c r="B13" s="21" t="inlineStr">
        <is>
          <t>Anzahl</t>
        </is>
      </c>
    </row>
    <row r="14">
      <c r="A14" s="6" t="inlineStr">
        <is>
          <t>Sehr gut</t>
        </is>
      </c>
      <c r="B14" s="6">
        <f>COUNTIF(Protokoll!C11:C20,"Sehr gut")</f>
        <v/>
      </c>
    </row>
    <row r="15">
      <c r="A15" s="9" t="inlineStr">
        <is>
          <t>Gut</t>
        </is>
      </c>
      <c r="B15" s="9">
        <f>COUNTIF(Protokoll!C11:C20,"Gut")</f>
        <v/>
      </c>
    </row>
    <row r="16">
      <c r="A16" s="6" t="inlineStr">
        <is>
          <t>Befriedigend</t>
        </is>
      </c>
      <c r="B16" s="6">
        <f>COUNTIF(Protokoll!C11:C20,"Befriedigend")</f>
        <v/>
      </c>
    </row>
    <row r="17">
      <c r="A17" s="9" t="inlineStr">
        <is>
          <t>Mangelhaft</t>
        </is>
      </c>
      <c r="B17" s="9">
        <f>COUNTIF(Protokoll!C11:C20,"Mangelhaft")</f>
        <v/>
      </c>
    </row>
  </sheetData>
  <mergeCells count="1">
    <mergeCell ref="A1:E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2" customWidth="1" min="1" max="1"/>
    <col width="90" customWidth="1" min="2" max="2"/>
  </cols>
  <sheetData>
    <row r="1" ht="26" customHeight="1">
      <c r="A1" s="19" t="inlineStr">
        <is>
          <t>Anleitung zur Nutzung dieser Vorlage</t>
        </is>
      </c>
    </row>
    <row r="2"/>
    <row r="3" ht="75" customHeight="1">
      <c r="A3" s="22" t="inlineStr">
        <is>
          <t>Allgemein</t>
        </is>
      </c>
      <c r="B3" s="23" t="inlineStr">
        <is>
          <t>Diese Excel-Vorlage unterstützt Sie bei der professionellen Dokumentation einer Wohnungsübergabe beim Einzug eines Mieters. Füllen Sie die gelb hinterlegten Felder aus - alle anderen Felder berechnen sich automatisch per Formel.</t>
        </is>
      </c>
    </row>
    <row r="4"/>
    <row r="5" ht="75" customHeight="1">
      <c r="A5" s="22" t="inlineStr">
        <is>
          <t>Sheet 'Protokoll'</t>
        </is>
      </c>
      <c r="B5" s="23" t="inlineStr">
        <is>
          <t>Erfassen Sie hier die Objektdaten, den Mieter, den Vermieter sowie das Datum der Übergabe. In der Tabelle bewerten Sie jeden Raum hinsichtlich seines Zustands (Dropdown: Sehr gut / Gut / Befriedigend / Mangelhaft). Bei Mängeln tragen Sie eine Beschreibung, geschätzte Kosten sowie eine Frist zur Behebung ein. Die Spalte 'Mängel vorhanden' und die Kennzahlen unten werden automatisch berechnet.</t>
        </is>
      </c>
    </row>
    <row r="6"/>
    <row r="7" ht="75" customHeight="1">
      <c r="A7" s="22" t="inlineStr">
        <is>
          <t>Sheet 'Zähler &amp; Schlüssel'</t>
        </is>
      </c>
      <c r="B7" s="23" t="inlineStr">
        <is>
          <t>Dokumentieren Sie alle Zählerstände (Strom, Gas, Wasser, Heizung) mit Zählernummer, Standort und Ablesedatum. In der zweiten Tabelle erfassen Sie die Anzahl der übergebenen Schlüssel im Vergleich zur Anzahl laut Mietvertrag - eine automatische Prüfung zeigt an, ob die Übergabe vollständig ist.</t>
        </is>
      </c>
    </row>
    <row r="8"/>
    <row r="9" ht="75" customHeight="1">
      <c r="A9" s="22" t="inlineStr">
        <is>
          <t>Sheet 'Übersicht'</t>
        </is>
      </c>
      <c r="B9" s="23" t="inlineStr">
        <is>
          <t>Dieses Dashboard fasst die wichtigsten Kennzahlen zusammen und stellt die Zustandsverteilung der Räume als Kreisdiagramm sowie die geschätzten Kosten je Raum als Balkendiagramm dar. Alle Werte werden automatisch aus dem Sheet 'Protokoll' übernommen.</t>
        </is>
      </c>
    </row>
    <row r="10"/>
    <row r="11" ht="75" customHeight="1">
      <c r="A11" s="22" t="inlineStr">
        <is>
          <t>Hinweis</t>
        </is>
      </c>
      <c r="B11" s="23" t="inlineStr">
        <is>
          <t>Bewahren Sie das ausgefüllte und von beiden Parteien unterschriebene Protokoll sorgfältig auf. Es dient als wichtiger Nachweis für den Zustand der Wohnung bei Einzug und ist bei einem späteren Auszug für die Kautionsabrechnung von Bedeutung.</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2026-07-14T10:56:16Z</dcterms:created>
  <dcterms:modified xmlns:dcterms="http://purl.org/dc/terms/" xmlns:xsi="http://www.w3.org/2001/XMLSchema-instance" xsi:type="dcterms:W3CDTF">2026-07-14T10:56:16Z</dcterms:modified>
</cp:coreProperties>
</file>