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Übergabeprotokoll" sheetId="1" state="visible" r:id="rId1"/>
    <sheet xmlns:r="http://schemas.openxmlformats.org/officeDocument/2006/relationships" name="Kaution &amp; Zähler" sheetId="2" state="visible" r:id="rId2"/>
    <sheet xmlns:r="http://schemas.openxmlformats.org/officeDocument/2006/relationships" name="Auswertung" sheetId="3" state="visible" r:id="rId3"/>
    <sheet xmlns:r="http://schemas.openxmlformats.org/officeDocument/2006/relationships" name="Anleitung" sheetId="4" state="visible" r:id="rId4"/>
  </sheets>
  <definedNames/>
  <calcPr calcId="124519" fullCalcOnLoad="1"/>
</workbook>
</file>

<file path=xl/styles.xml><?xml version="1.0" encoding="utf-8"?>
<styleSheet xmlns="http://schemas.openxmlformats.org/spreadsheetml/2006/main">
  <numFmts count="1">
    <numFmt numFmtId="164" formatCode="#,##0.00\ &quot;€&quot;"/>
  </numFmts>
  <fonts count="6">
    <font>
      <name val="Calibri"/>
      <family val="2"/>
      <color theme="1"/>
      <sz val="11"/>
      <scheme val="minor"/>
    </font>
    <font>
      <name val="Calibri"/>
      <b val="1"/>
      <color rgb="000F766E"/>
      <sz val="16"/>
    </font>
    <font>
      <name val="Calibri"/>
      <b val="1"/>
      <color rgb="00374151"/>
      <sz val="11"/>
    </font>
    <font>
      <name val="Calibri"/>
      <color rgb="001F2937"/>
      <sz val="11"/>
    </font>
    <font>
      <name val="Calibri"/>
      <b val="1"/>
      <color rgb="00FFFFFF"/>
      <sz val="11"/>
    </font>
    <font>
      <name val="Calibri"/>
      <b val="1"/>
      <color rgb="000F766E"/>
      <sz val="12"/>
    </font>
  </fonts>
  <fills count="7">
    <fill>
      <patternFill/>
    </fill>
    <fill>
      <patternFill patternType="gray125"/>
    </fill>
    <fill>
      <patternFill patternType="solid">
        <fgColor rgb="00FFFBEB"/>
        <bgColor rgb="00FFFBEB"/>
      </patternFill>
    </fill>
    <fill>
      <patternFill patternType="solid">
        <fgColor rgb="000F766E"/>
        <bgColor rgb="000F766E"/>
      </patternFill>
    </fill>
    <fill>
      <patternFill patternType="solid">
        <fgColor rgb="00F0FDFA"/>
        <bgColor rgb="00F0FDFA"/>
      </patternFill>
    </fill>
    <fill>
      <patternFill patternType="solid">
        <fgColor rgb="00FFFFFF"/>
        <bgColor rgb="00FFFFFF"/>
      </patternFill>
    </fill>
    <fill>
      <patternFill patternType="solid">
        <fgColor rgb="0014B8A6"/>
        <b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1">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2" borderId="1" pivotButton="0" quotePrefix="0" xfId="0"/>
    <xf numFmtId="0" fontId="0" fillId="0" borderId="4" pivotButton="0" quotePrefix="0" xfId="0"/>
    <xf numFmtId="0" fontId="0" fillId="0" borderId="5" pivotButton="0" quotePrefix="0" xfId="0"/>
    <xf numFmtId="49" fontId="3" fillId="2" borderId="1" pivotButton="0" quotePrefix="0" xfId="0"/>
    <xf numFmtId="0" fontId="4" fillId="3"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4" borderId="1" applyAlignment="1" pivotButton="0" quotePrefix="0" xfId="0">
      <alignment horizontal="left" vertical="center" wrapText="1"/>
    </xf>
    <xf numFmtId="164" fontId="3" fillId="4" borderId="1" applyAlignment="1" pivotButton="0" quotePrefix="0" xfId="0">
      <alignment horizontal="left" vertical="center" wrapText="1"/>
    </xf>
    <xf numFmtId="0" fontId="3" fillId="5" borderId="1" applyAlignment="1" pivotButton="0" quotePrefix="0" xfId="0">
      <alignment horizontal="center" vertical="center" wrapText="1"/>
    </xf>
    <xf numFmtId="0" fontId="3" fillId="5" borderId="1" applyAlignment="1" pivotButton="0" quotePrefix="0" xfId="0">
      <alignment horizontal="left" vertical="center" wrapText="1"/>
    </xf>
    <xf numFmtId="164" fontId="3" fillId="5" borderId="1" applyAlignment="1" pivotButton="0" quotePrefix="0" xfId="0">
      <alignment horizontal="left" vertical="center" wrapText="1"/>
    </xf>
    <xf numFmtId="0" fontId="4" fillId="6" borderId="0" applyAlignment="1" pivotButton="0" quotePrefix="0" xfId="0">
      <alignment horizontal="right" vertical="center"/>
    </xf>
    <xf numFmtId="0" fontId="0" fillId="6" borderId="0" pivotButton="0" quotePrefix="0" xfId="0"/>
    <xf numFmtId="164" fontId="4" fillId="6" borderId="1" pivotButton="0" quotePrefix="0" xfId="0"/>
    <xf numFmtId="0" fontId="2" fillId="0" borderId="0" applyAlignment="1" pivotButton="0" quotePrefix="0" xfId="0">
      <alignment horizontal="right" vertical="center"/>
    </xf>
    <xf numFmtId="0" fontId="2" fillId="0" borderId="1" pivotButton="0" quotePrefix="0" xfId="0"/>
    <xf numFmtId="0" fontId="1" fillId="0" borderId="0" pivotButton="0" quotePrefix="0" xfId="0"/>
    <xf numFmtId="0" fontId="4" fillId="6" borderId="0" pivotButton="0" quotePrefix="0" xfId="0"/>
    <xf numFmtId="0" fontId="3" fillId="0" borderId="0" applyAlignment="1" pivotButton="0" quotePrefix="0" xfId="0">
      <alignment horizontal="left" vertical="center" wrapText="1"/>
    </xf>
    <xf numFmtId="164" fontId="3" fillId="2" borderId="1" pivotButton="0" quotePrefix="0" xfId="0"/>
    <xf numFmtId="164" fontId="3" fillId="0" borderId="1" pivotButton="0" quotePrefix="0" xfId="0"/>
    <xf numFmtId="0" fontId="4" fillId="6" borderId="0" applyAlignment="1" pivotButton="0" quotePrefix="0" xfId="0">
      <alignment horizontal="left" vertical="center"/>
    </xf>
    <xf numFmtId="164" fontId="5" fillId="0" borderId="1" pivotButton="0" quotePrefix="0" xfId="0"/>
    <xf numFmtId="1" fontId="5" fillId="0" borderId="1" pivotButton="0" quotePrefix="0" xfId="0"/>
    <xf numFmtId="164" fontId="3" fillId="4" borderId="1" applyAlignment="1" pivotButton="0" quotePrefix="0" xfId="0">
      <alignment horizontal="center" vertical="center" wrapText="1"/>
    </xf>
    <xf numFmtId="164" fontId="3" fillId="5" borderId="1" applyAlignment="1" pivotButton="0" quotePrefix="0" xfId="0">
      <alignment horizontal="center" vertical="center" wrapText="1"/>
    </xf>
    <xf numFmtId="0" fontId="4" fillId="6" borderId="1" applyAlignment="1" pivotButton="0" quotePrefix="0" xfId="0">
      <alignment horizontal="left" vertical="top" wrapText="1"/>
    </xf>
    <xf numFmtId="0" fontId="3" fillId="0" borderId="1" applyAlignment="1" pivotButton="0" quotePrefix="0" xfId="0">
      <alignment horizontal="left" vertical="top" wrapText="1"/>
    </xf>
  </cellXfs>
  <cellStyles count="1">
    <cellStyle name="Normal" xfId="0" builtinId="0" hidden="0"/>
  </cellStyles>
  <dxfs count="3">
    <dxf>
      <font>
        <name val="Calibri"/>
        <b val="1"/>
        <color rgb="00DC2626"/>
        <sz val="11"/>
      </font>
      <fill>
        <patternFill patternType="solid">
          <fgColor rgb="00FEE2E2"/>
          <bgColor rgb="00FEE2E2"/>
        </patternFill>
      </fill>
    </dxf>
    <dxf>
      <font>
        <name val="Calibri"/>
        <b val="1"/>
        <color rgb="00DC2626"/>
        <sz val="11"/>
      </font>
    </dxf>
    <dxf>
      <font>
        <name val="Calibri"/>
        <b val="1"/>
        <color rgb="0022C55E"/>
        <sz val="1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Kostenverteilung nach Raum</a:t>
            </a:r>
          </a:p>
        </rich>
      </tx>
    </title>
    <plotArea>
      <pieChart>
        <varyColors val="1"/>
        <ser>
          <idx val="0"/>
          <order val="0"/>
          <spPr>
            <a:ln xmlns:a="http://schemas.openxmlformats.org/drawingml/2006/main">
              <a:prstDash val="solid"/>
            </a:ln>
          </spPr>
          <cat>
            <numRef>
              <f>'Auswertung'!$A$9:$A$13</f>
            </numRef>
          </cat>
          <val>
            <numRef>
              <f>'Auswertung'!$C$9:$C$13</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Anzahl Mängel pro Raum</a:t>
            </a:r>
          </a:p>
        </rich>
      </tx>
    </title>
    <plotArea>
      <barChart>
        <barDir val="col"/>
        <grouping val="clustered"/>
        <ser>
          <idx val="0"/>
          <order val="0"/>
          <tx>
            <strRef>
              <f>'Auswertung'!B8</f>
            </strRef>
          </tx>
          <spPr>
            <a:solidFill xmlns:a="http://schemas.openxmlformats.org/drawingml/2006/main">
              <a:srgbClr val="0F766E"/>
            </a:solidFill>
            <a:ln xmlns:a="http://schemas.openxmlformats.org/drawingml/2006/main">
              <a:prstDash val="solid"/>
            </a:ln>
          </spPr>
          <cat>
            <numRef>
              <f>'Auswertung'!$A$9:$A$13</f>
            </numRef>
          </cat>
          <val>
            <numRef>
              <f>'Auswertung'!$B$9:$B$13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Raum</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Anzahl Mängel</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15</row>
      <rowOff>0</rowOff>
    </from>
    <ext cx="43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15</row>
      <rowOff>0</rowOff>
    </from>
    <ext cx="432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I22"/>
  <sheetViews>
    <sheetView workbookViewId="0">
      <selection activeCell="A1" sqref="A1"/>
    </sheetView>
  </sheetViews>
  <sheetFormatPr baseColWidth="8" defaultRowHeight="15"/>
  <cols>
    <col width="6" customWidth="1" min="1" max="1"/>
    <col width="14" customWidth="1" min="2" max="2"/>
    <col width="26" customWidth="1" min="3" max="3"/>
    <col width="15" customWidth="1" min="4" max="4"/>
    <col width="15" customWidth="1" min="5" max="5"/>
    <col width="15" customWidth="1" min="6" max="6"/>
    <col width="15" customWidth="1" min="7" max="7"/>
    <col width="18" customWidth="1" min="8" max="8"/>
    <col width="32" customWidth="1" min="9" max="9"/>
  </cols>
  <sheetData>
    <row r="1" ht="28" customHeight="1">
      <c r="A1" s="1" t="inlineStr">
        <is>
          <t>Wohnungsübergabeprotokoll – Auszug</t>
        </is>
      </c>
    </row>
    <row r="2">
      <c r="A2" s="2" t="inlineStr">
        <is>
          <t>Mietobjekt:</t>
        </is>
      </c>
      <c r="B2" s="3" t="inlineStr">
        <is>
          <t>Hauptstraße 12, 10115 Berlin</t>
        </is>
      </c>
      <c r="C2" s="4" t="n"/>
      <c r="D2" s="4" t="n"/>
      <c r="E2" s="5" t="n"/>
    </row>
    <row r="3">
      <c r="A3" s="2" t="inlineStr">
        <is>
          <t>Mieter:</t>
        </is>
      </c>
      <c r="B3" s="3" t="inlineStr">
        <is>
          <t>Thomas Becker</t>
        </is>
      </c>
      <c r="C3" s="4" t="n"/>
      <c r="D3" s="4" t="n"/>
      <c r="E3" s="5" t="n"/>
    </row>
    <row r="4">
      <c r="A4" s="2" t="inlineStr">
        <is>
          <t>Vermieter:</t>
        </is>
      </c>
      <c r="B4" s="3" t="inlineStr">
        <is>
          <t>Sabine Müller</t>
        </is>
      </c>
      <c r="C4" s="4" t="n"/>
      <c r="D4" s="4" t="n"/>
      <c r="E4" s="5" t="n"/>
    </row>
    <row r="5">
      <c r="A5" s="2" t="inlineStr">
        <is>
          <t>Übergabedatum:</t>
        </is>
      </c>
      <c r="B5" s="6" t="inlineStr">
        <is>
          <t>14.07.2026</t>
        </is>
      </c>
      <c r="C5" s="4" t="n"/>
      <c r="D5" s="4" t="n"/>
      <c r="E5" s="5" t="n"/>
    </row>
    <row r="6">
      <c r="A6" s="2" t="inlineStr">
        <is>
          <t>Neue Anschrift Mieter:</t>
        </is>
      </c>
      <c r="B6" s="3" t="inlineStr">
        <is>
          <t>Lindenallee 7, 04109 Leipzig</t>
        </is>
      </c>
      <c r="C6" s="4" t="n"/>
      <c r="D6" s="4" t="n"/>
      <c r="E6" s="5" t="n"/>
    </row>
    <row r="7">
      <c r="A7" s="2" t="inlineStr">
        <is>
          <t>Anwesende Personen:</t>
        </is>
      </c>
      <c r="B7" s="3" t="inlineStr">
        <is>
          <t>Thomas Becker, Sabine Müller, Andreas Schneider (Zeuge)</t>
        </is>
      </c>
      <c r="C7" s="4" t="n"/>
      <c r="D7" s="4" t="n"/>
      <c r="E7" s="5" t="n"/>
    </row>
    <row r="8"/>
    <row r="9" ht="32" customHeight="1">
      <c r="A9" s="7" t="inlineStr">
        <is>
          <t>Nr.</t>
        </is>
      </c>
      <c r="B9" s="7" t="inlineStr">
        <is>
          <t>Raum</t>
        </is>
      </c>
      <c r="C9" s="7" t="inlineStr">
        <is>
          <t>Position/Gegenstand</t>
        </is>
      </c>
      <c r="D9" s="7" t="inlineStr">
        <is>
          <t>Zustand Einzug</t>
        </is>
      </c>
      <c r="E9" s="7" t="inlineStr">
        <is>
          <t>Zustand Auszug</t>
        </is>
      </c>
      <c r="F9" s="7" t="inlineStr">
        <is>
          <t>Mangel vorhanden</t>
        </is>
      </c>
      <c r="G9" s="7" t="inlineStr">
        <is>
          <t>Kostenpflichtig</t>
        </is>
      </c>
      <c r="H9" s="7" t="inlineStr">
        <is>
          <t>Geschätzte Kosten (€)</t>
        </is>
      </c>
      <c r="I9" s="7" t="inlineStr">
        <is>
          <t>Bemerkung</t>
        </is>
      </c>
    </row>
    <row r="10">
      <c r="A10" s="8" t="n">
        <v>1</v>
      </c>
      <c r="B10" s="9" t="inlineStr">
        <is>
          <t>Wohnzimmer</t>
        </is>
      </c>
      <c r="C10" s="9" t="inlineStr">
        <is>
          <t>Wände / Anstrich</t>
        </is>
      </c>
      <c r="D10" s="8" t="inlineStr">
        <is>
          <t>Gut</t>
        </is>
      </c>
      <c r="E10" s="8" t="inlineStr">
        <is>
          <t>Normal</t>
        </is>
      </c>
      <c r="F10" s="8" t="inlineStr">
        <is>
          <t>Nein</t>
        </is>
      </c>
      <c r="G10" s="8" t="inlineStr">
        <is>
          <t>Nein</t>
        </is>
      </c>
      <c r="H10" s="10" t="n">
        <v>0</v>
      </c>
      <c r="I10" s="9" t="inlineStr">
        <is>
          <t>Leichte Gebrauchsspuren, vertragsgemäß</t>
        </is>
      </c>
    </row>
    <row r="11">
      <c r="A11" s="11" t="n">
        <v>2</v>
      </c>
      <c r="B11" s="12" t="inlineStr">
        <is>
          <t>Wohnzimmer</t>
        </is>
      </c>
      <c r="C11" s="12" t="inlineStr">
        <is>
          <t>Laminatboden</t>
        </is>
      </c>
      <c r="D11" s="11" t="inlineStr">
        <is>
          <t>Gut</t>
        </is>
      </c>
      <c r="E11" s="11" t="inlineStr">
        <is>
          <t>Beschädigt</t>
        </is>
      </c>
      <c r="F11" s="11" t="inlineStr">
        <is>
          <t>Ja</t>
        </is>
      </c>
      <c r="G11" s="11" t="inlineStr">
        <is>
          <t>Ja</t>
        </is>
      </c>
      <c r="H11" s="13" t="n">
        <v>380</v>
      </c>
      <c r="I11" s="12" t="inlineStr">
        <is>
          <t>Kratzer und Delle nahe Fenster</t>
        </is>
      </c>
    </row>
    <row r="12">
      <c r="A12" s="8" t="n">
        <v>3</v>
      </c>
      <c r="B12" s="9" t="inlineStr">
        <is>
          <t>Küche</t>
        </is>
      </c>
      <c r="C12" s="9" t="inlineStr">
        <is>
          <t>Einbauküche</t>
        </is>
      </c>
      <c r="D12" s="8" t="inlineStr">
        <is>
          <t>Neuwertig</t>
        </is>
      </c>
      <c r="E12" s="8" t="inlineStr">
        <is>
          <t>Normal</t>
        </is>
      </c>
      <c r="F12" s="8" t="inlineStr">
        <is>
          <t>Nein</t>
        </is>
      </c>
      <c r="G12" s="8" t="inlineStr">
        <is>
          <t>Nein</t>
        </is>
      </c>
      <c r="H12" s="10" t="n">
        <v>0</v>
      </c>
      <c r="I12" s="9" t="inlineStr">
        <is>
          <t>Übernahme laut Mietvertrag</t>
        </is>
      </c>
    </row>
    <row r="13">
      <c r="A13" s="11" t="n">
        <v>4</v>
      </c>
      <c r="B13" s="12" t="inlineStr">
        <is>
          <t>Küche</t>
        </is>
      </c>
      <c r="C13" s="12" t="inlineStr">
        <is>
          <t>Fliesenspiegel Herd</t>
        </is>
      </c>
      <c r="D13" s="11" t="inlineStr">
        <is>
          <t>Gut</t>
        </is>
      </c>
      <c r="E13" s="11" t="inlineStr">
        <is>
          <t>Beschädigt</t>
        </is>
      </c>
      <c r="F13" s="11" t="inlineStr">
        <is>
          <t>Ja</t>
        </is>
      </c>
      <c r="G13" s="11" t="inlineStr">
        <is>
          <t>Ja</t>
        </is>
      </c>
      <c r="H13" s="13" t="n">
        <v>120</v>
      </c>
      <c r="I13" s="12" t="inlineStr">
        <is>
          <t>Fettflecken, nicht entfernbar</t>
        </is>
      </c>
    </row>
    <row r="14">
      <c r="A14" s="8" t="n">
        <v>5</v>
      </c>
      <c r="B14" s="9" t="inlineStr">
        <is>
          <t>Bad</t>
        </is>
      </c>
      <c r="C14" s="9" t="inlineStr">
        <is>
          <t>Fliesen / Silikonfugen</t>
        </is>
      </c>
      <c r="D14" s="8" t="inlineStr">
        <is>
          <t>Gut</t>
        </is>
      </c>
      <c r="E14" s="8" t="inlineStr">
        <is>
          <t>Beschädigt</t>
        </is>
      </c>
      <c r="F14" s="8" t="inlineStr">
        <is>
          <t>Ja</t>
        </is>
      </c>
      <c r="G14" s="8" t="inlineStr">
        <is>
          <t>Ja</t>
        </is>
      </c>
      <c r="H14" s="10" t="n">
        <v>250</v>
      </c>
      <c r="I14" s="9" t="inlineStr">
        <is>
          <t>Schimmelbildung in Fugen</t>
        </is>
      </c>
    </row>
    <row r="15">
      <c r="A15" s="11" t="n">
        <v>6</v>
      </c>
      <c r="B15" s="12" t="inlineStr">
        <is>
          <t>Bad</t>
        </is>
      </c>
      <c r="C15" s="12" t="inlineStr">
        <is>
          <t>Sanitäranlagen</t>
        </is>
      </c>
      <c r="D15" s="11" t="inlineStr">
        <is>
          <t>Gut</t>
        </is>
      </c>
      <c r="E15" s="11" t="inlineStr">
        <is>
          <t>Gut</t>
        </is>
      </c>
      <c r="F15" s="11" t="inlineStr">
        <is>
          <t>Nein</t>
        </is>
      </c>
      <c r="G15" s="11" t="inlineStr">
        <is>
          <t>Nein</t>
        </is>
      </c>
      <c r="H15" s="13" t="n">
        <v>0</v>
      </c>
      <c r="I15" s="12" t="inlineStr">
        <is>
          <t>Kein Mangel festgestellt</t>
        </is>
      </c>
    </row>
    <row r="16">
      <c r="A16" s="8" t="n">
        <v>7</v>
      </c>
      <c r="B16" s="9" t="inlineStr">
        <is>
          <t>Schlafzimmer</t>
        </is>
      </c>
      <c r="C16" s="9" t="inlineStr">
        <is>
          <t>Parkettboden</t>
        </is>
      </c>
      <c r="D16" s="8" t="inlineStr">
        <is>
          <t>Neuwertig</t>
        </is>
      </c>
      <c r="E16" s="8" t="inlineStr">
        <is>
          <t>Normal</t>
        </is>
      </c>
      <c r="F16" s="8" t="inlineStr">
        <is>
          <t>Nein</t>
        </is>
      </c>
      <c r="G16" s="8" t="inlineStr">
        <is>
          <t>Nein</t>
        </is>
      </c>
      <c r="H16" s="10" t="n">
        <v>0</v>
      </c>
      <c r="I16" s="9" t="inlineStr">
        <is>
          <t>Normale Abnutzung</t>
        </is>
      </c>
    </row>
    <row r="17">
      <c r="A17" s="11" t="n">
        <v>8</v>
      </c>
      <c r="B17" s="12" t="inlineStr">
        <is>
          <t>Schlafzimmer</t>
        </is>
      </c>
      <c r="C17" s="12" t="inlineStr">
        <is>
          <t>Fenster / Rollladen</t>
        </is>
      </c>
      <c r="D17" s="11" t="inlineStr">
        <is>
          <t>Gut</t>
        </is>
      </c>
      <c r="E17" s="11" t="inlineStr">
        <is>
          <t>Beschädigt</t>
        </is>
      </c>
      <c r="F17" s="11" t="inlineStr">
        <is>
          <t>Ja</t>
        </is>
      </c>
      <c r="G17" s="11" t="inlineStr">
        <is>
          <t>Ja</t>
        </is>
      </c>
      <c r="H17" s="13" t="n">
        <v>95</v>
      </c>
      <c r="I17" s="12" t="inlineStr">
        <is>
          <t>Rollladengurt gerissen</t>
        </is>
      </c>
    </row>
    <row r="18">
      <c r="A18" s="8" t="n">
        <v>9</v>
      </c>
      <c r="B18" s="9" t="inlineStr">
        <is>
          <t>Flur</t>
        </is>
      </c>
      <c r="C18" s="9" t="inlineStr">
        <is>
          <t>Wände / Anstrich</t>
        </is>
      </c>
      <c r="D18" s="8" t="inlineStr">
        <is>
          <t>Gut</t>
        </is>
      </c>
      <c r="E18" s="8" t="inlineStr">
        <is>
          <t>Normal</t>
        </is>
      </c>
      <c r="F18" s="8" t="inlineStr">
        <is>
          <t>Nein</t>
        </is>
      </c>
      <c r="G18" s="8" t="inlineStr">
        <is>
          <t>Nein</t>
        </is>
      </c>
      <c r="H18" s="10" t="n">
        <v>0</v>
      </c>
      <c r="I18" s="9" t="inlineStr">
        <is>
          <t>Vertragsgemäßer Zustand</t>
        </is>
      </c>
    </row>
    <row r="19">
      <c r="A19" s="11" t="n">
        <v>10</v>
      </c>
      <c r="B19" s="12" t="inlineStr">
        <is>
          <t>Flur</t>
        </is>
      </c>
      <c r="C19" s="12" t="inlineStr">
        <is>
          <t>Garderobe / Einbauschrank</t>
        </is>
      </c>
      <c r="D19" s="11" t="inlineStr">
        <is>
          <t>Gut</t>
        </is>
      </c>
      <c r="E19" s="11" t="inlineStr">
        <is>
          <t>Beschädigt</t>
        </is>
      </c>
      <c r="F19" s="11" t="inlineStr">
        <is>
          <t>Ja</t>
        </is>
      </c>
      <c r="G19" s="11" t="inlineStr">
        <is>
          <t>Ja</t>
        </is>
      </c>
      <c r="H19" s="13" t="n">
        <v>60</v>
      </c>
      <c r="I19" s="12" t="inlineStr">
        <is>
          <t>Tür hängt schief</t>
        </is>
      </c>
    </row>
    <row r="20">
      <c r="A20" s="14" t="inlineStr">
        <is>
          <t>Gesamtkosten Mängel / Schäden</t>
        </is>
      </c>
      <c r="H20" s="16">
        <f>SUM(H10:H19)</f>
        <v/>
      </c>
      <c r="I20" s="15" t="n"/>
    </row>
    <row r="21">
      <c r="A21" s="17" t="inlineStr">
        <is>
          <t>Anzahl festgestellter Mängel</t>
        </is>
      </c>
      <c r="H21" s="18">
        <f>COUNTIF(F10:F19,"Ja")</f>
        <v/>
      </c>
    </row>
    <row r="22">
      <c r="A22" s="17" t="inlineStr">
        <is>
          <t>Status: Kosten mit Kaution verrechenbar?</t>
        </is>
      </c>
      <c r="H22" s="18">
        <f>IF(H20&gt;0,"Ja – siehe Kautionsabrechnung","Keine Kosten")</f>
        <v/>
      </c>
    </row>
  </sheetData>
  <mergeCells count="10">
    <mergeCell ref="A1:I1"/>
    <mergeCell ref="B2:E2"/>
    <mergeCell ref="B3:E3"/>
    <mergeCell ref="B4:E4"/>
    <mergeCell ref="B5:E5"/>
    <mergeCell ref="B6:E6"/>
    <mergeCell ref="B7:E7"/>
    <mergeCell ref="A20:G20"/>
    <mergeCell ref="A21:G21"/>
    <mergeCell ref="A22:G22"/>
  </mergeCells>
  <conditionalFormatting sqref="F10:F19">
    <cfRule type="expression" priority="1" dxfId="0" stopIfTrue="1">
      <formula>F10="Ja"</formula>
    </cfRule>
  </conditionalFormatting>
  <conditionalFormatting sqref="H10:H19">
    <cfRule type="cellIs" priority="2" operator="greaterThan" dxfId="0">
      <formula>0</formula>
    </cfRule>
  </conditionalFormatting>
  <dataValidations count="2">
    <dataValidation sqref="D10:E19" showErrorMessage="1" showInputMessage="1" allowBlank="1" type="list">
      <formula1>"Neuwertig,Gut,Normal,Abgenutzt,Beschädigt"</formula1>
    </dataValidation>
    <dataValidation sqref="F10:G19" showErrorMessage="1" showInputMessage="1" allowBlank="1" type="list">
      <formula1>"Ja,Nein"</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30" customWidth="1" min="1" max="1"/>
    <col width="16" customWidth="1" min="2" max="2"/>
    <col width="14" customWidth="1" min="3" max="3"/>
    <col width="14" customWidth="1" min="4" max="4"/>
    <col width="12" customWidth="1" min="5" max="5"/>
    <col width="10" customWidth="1" min="6" max="6"/>
  </cols>
  <sheetData>
    <row r="1" ht="26" customHeight="1">
      <c r="A1" s="19" t="inlineStr">
        <is>
          <t>Zählerstände und Kautionsabrechnung</t>
        </is>
      </c>
    </row>
    <row r="2"/>
    <row r="3" ht="24" customHeight="1">
      <c r="A3" s="7" t="inlineStr">
        <is>
          <t>Zählerart</t>
        </is>
      </c>
      <c r="B3" s="7" t="inlineStr">
        <is>
          <t>Zählernummer</t>
        </is>
      </c>
      <c r="C3" s="7" t="inlineStr">
        <is>
          <t>Stand Einzug</t>
        </is>
      </c>
      <c r="D3" s="7" t="inlineStr">
        <is>
          <t>Stand Auszug</t>
        </is>
      </c>
      <c r="E3" s="7" t="inlineStr">
        <is>
          <t>Verbrauch</t>
        </is>
      </c>
      <c r="F3" s="7" t="inlineStr">
        <is>
          <t>Einheit</t>
        </is>
      </c>
    </row>
    <row r="4">
      <c r="A4" s="9" t="inlineStr">
        <is>
          <t>Strom</t>
        </is>
      </c>
      <c r="B4" s="8" t="inlineStr">
        <is>
          <t>STR-4471-B</t>
        </is>
      </c>
      <c r="C4" s="8" t="n">
        <v>18452</v>
      </c>
      <c r="D4" s="8" t="n">
        <v>19230</v>
      </c>
      <c r="E4" s="8">
        <f>IFERROR(D4-C4,0)</f>
        <v/>
      </c>
      <c r="F4" s="8" t="inlineStr">
        <is>
          <t>kWh</t>
        </is>
      </c>
    </row>
    <row r="5">
      <c r="A5" s="12" t="inlineStr">
        <is>
          <t>Gas</t>
        </is>
      </c>
      <c r="B5" s="11" t="inlineStr">
        <is>
          <t>GAS-2201-B</t>
        </is>
      </c>
      <c r="C5" s="11" t="n">
        <v>8765</v>
      </c>
      <c r="D5" s="11" t="n">
        <v>9540</v>
      </c>
      <c r="E5" s="11">
        <f>IFERROR(D5-C5,0)</f>
        <v/>
      </c>
      <c r="F5" s="11" t="inlineStr">
        <is>
          <t>kWh</t>
        </is>
      </c>
    </row>
    <row r="6">
      <c r="A6" s="9" t="inlineStr">
        <is>
          <t>Wasser kalt</t>
        </is>
      </c>
      <c r="B6" s="8" t="inlineStr">
        <is>
          <t>WK-1123</t>
        </is>
      </c>
      <c r="C6" s="8" t="n">
        <v>452.6</v>
      </c>
      <c r="D6" s="8" t="n">
        <v>468.2</v>
      </c>
      <c r="E6" s="8">
        <f>IFERROR(D6-C6,0)</f>
        <v/>
      </c>
      <c r="F6" s="8" t="inlineStr">
        <is>
          <t>m³</t>
        </is>
      </c>
    </row>
    <row r="7">
      <c r="A7" s="12" t="inlineStr">
        <is>
          <t>Wasser warm</t>
        </is>
      </c>
      <c r="B7" s="11" t="inlineStr">
        <is>
          <t>WW-1124</t>
        </is>
      </c>
      <c r="C7" s="11" t="n">
        <v>210.3</v>
      </c>
      <c r="D7" s="11" t="n">
        <v>224.8</v>
      </c>
      <c r="E7" s="11">
        <f>IFERROR(D7-C7,0)</f>
        <v/>
      </c>
      <c r="F7" s="11" t="inlineStr">
        <is>
          <t>m³</t>
        </is>
      </c>
    </row>
    <row r="8">
      <c r="A8" s="9" t="inlineStr">
        <is>
          <t>Wärmemenge Heizung</t>
        </is>
      </c>
      <c r="B8" s="8" t="inlineStr">
        <is>
          <t>HZ-9001</t>
        </is>
      </c>
      <c r="C8" s="8" t="n">
        <v>3120</v>
      </c>
      <c r="D8" s="8" t="n">
        <v>3480</v>
      </c>
      <c r="E8" s="8">
        <f>IFERROR(D8-C8,0)</f>
        <v/>
      </c>
      <c r="F8" s="8" t="inlineStr">
        <is>
          <t>kWh</t>
        </is>
      </c>
    </row>
    <row r="9"/>
    <row r="10"/>
    <row r="11">
      <c r="A11" s="20" t="inlineStr">
        <is>
          <t>Kautionsabrechnung</t>
        </is>
      </c>
    </row>
    <row r="12">
      <c r="A12" s="21" t="inlineStr">
        <is>
          <t>Kaution erhalten (bei Einzug)</t>
        </is>
      </c>
      <c r="D12" s="22" t="n">
        <v>2400</v>
      </c>
    </row>
    <row r="13">
      <c r="A13" s="21" t="inlineStr">
        <is>
          <t>Zinsen auf Kaution</t>
        </is>
      </c>
      <c r="D13" s="22" t="n">
        <v>28.5</v>
      </c>
    </row>
    <row r="14">
      <c r="A14" s="21" t="inlineStr">
        <is>
          <t>Abzug: Schäden laut Übergabeprotokoll</t>
        </is>
      </c>
      <c r="D14" s="23">
        <f>'Übergabeprotokoll'!H20</f>
        <v/>
      </c>
    </row>
    <row r="15">
      <c r="A15" s="21" t="inlineStr">
        <is>
          <t>Abzug: Nebenkostennachzahlung</t>
        </is>
      </c>
      <c r="D15" s="22" t="n">
        <v>145</v>
      </c>
    </row>
    <row r="16">
      <c r="A16" s="21" t="inlineStr">
        <is>
          <t>Guthaben: Nebenkostenerstattung</t>
        </is>
      </c>
      <c r="D16" s="22" t="n">
        <v>60</v>
      </c>
    </row>
    <row r="17"/>
    <row r="18">
      <c r="A18" s="24" t="inlineStr">
        <is>
          <t>Rückzahlungsbetrag an Mieter</t>
        </is>
      </c>
      <c r="D18" s="16">
        <f>D12+D13+D16-D14-D15</f>
        <v/>
      </c>
    </row>
    <row r="19">
      <c r="A19" s="2" t="inlineStr">
        <is>
          <t>Status Rückzahlung</t>
        </is>
      </c>
      <c r="D19" s="18">
        <f>IF(D18&gt;=0,"Auszahlung an Mieter","Nachforderung an Mieter")</f>
        <v/>
      </c>
    </row>
  </sheetData>
  <mergeCells count="9">
    <mergeCell ref="A1:F1"/>
    <mergeCell ref="A11:D11"/>
    <mergeCell ref="A12:C12"/>
    <mergeCell ref="A13:C13"/>
    <mergeCell ref="A14:C14"/>
    <mergeCell ref="A15:C15"/>
    <mergeCell ref="A16:C16"/>
    <mergeCell ref="A18:C18"/>
    <mergeCell ref="A19:C19"/>
  </mergeCells>
  <conditionalFormatting sqref="D18">
    <cfRule type="cellIs" priority="1" operator="lessThan" dxfId="1">
      <formula>0</formula>
    </cfRule>
    <cfRule type="cellIs" priority="2" operator="greaterThanOrEqual" dxfId="2">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cols>
    <col width="22" customWidth="1" min="1" max="1"/>
    <col width="16" customWidth="1" min="2" max="2"/>
    <col width="18" customWidth="1" min="3" max="3"/>
  </cols>
  <sheetData>
    <row r="1" ht="26" customHeight="1">
      <c r="A1" s="19" t="inlineStr">
        <is>
          <t>Auswertung Übergabeprotokoll</t>
        </is>
      </c>
    </row>
    <row r="2"/>
    <row r="3">
      <c r="A3" s="2" t="inlineStr">
        <is>
          <t>Gesamtkosten Mängel</t>
        </is>
      </c>
      <c r="B3" s="25">
        <f>'Übergabeprotokoll'!H20</f>
        <v/>
      </c>
    </row>
    <row r="4">
      <c r="A4" s="2" t="inlineStr">
        <is>
          <t>Anzahl Mängel gesamt</t>
        </is>
      </c>
      <c r="B4" s="26">
        <f>'Übergabeprotokoll'!H21</f>
        <v/>
      </c>
    </row>
    <row r="5">
      <c r="A5" s="2" t="inlineStr">
        <is>
          <t>Kaution Rückzahlung</t>
        </is>
      </c>
      <c r="B5" s="25">
        <f>'Kaution &amp; Zähler'!D18</f>
        <v/>
      </c>
    </row>
    <row r="6"/>
    <row r="7"/>
    <row r="8">
      <c r="A8" s="7" t="inlineStr">
        <is>
          <t>Raum</t>
        </is>
      </c>
      <c r="B8" s="7" t="inlineStr">
        <is>
          <t>Anzahl Mängel</t>
        </is>
      </c>
      <c r="C8" s="7" t="inlineStr">
        <is>
          <t>Kostensumme (€)</t>
        </is>
      </c>
    </row>
    <row r="9">
      <c r="A9" s="9" t="inlineStr">
        <is>
          <t>Wohnzimmer</t>
        </is>
      </c>
      <c r="B9" s="8">
        <f>COUNTIFS('Übergabeprotokoll'!$B$10:$B$19,A9,'Übergabeprotokoll'!$F$10:$F$19,"Ja")</f>
        <v/>
      </c>
      <c r="C9" s="27">
        <f>SUMIF('Übergabeprotokoll'!$B$10:$B$19,A9,'Übergabeprotokoll'!$H$10:$H$19)</f>
        <v/>
      </c>
    </row>
    <row r="10">
      <c r="A10" s="12" t="inlineStr">
        <is>
          <t>Küche</t>
        </is>
      </c>
      <c r="B10" s="11">
        <f>COUNTIFS('Übergabeprotokoll'!$B$10:$B$19,A10,'Übergabeprotokoll'!$F$10:$F$19,"Ja")</f>
        <v/>
      </c>
      <c r="C10" s="28">
        <f>SUMIF('Übergabeprotokoll'!$B$10:$B$19,A10,'Übergabeprotokoll'!$H$10:$H$19)</f>
        <v/>
      </c>
    </row>
    <row r="11">
      <c r="A11" s="9" t="inlineStr">
        <is>
          <t>Bad</t>
        </is>
      </c>
      <c r="B11" s="8">
        <f>COUNTIFS('Übergabeprotokoll'!$B$10:$B$19,A11,'Übergabeprotokoll'!$F$10:$F$19,"Ja")</f>
        <v/>
      </c>
      <c r="C11" s="27">
        <f>SUMIF('Übergabeprotokoll'!$B$10:$B$19,A11,'Übergabeprotokoll'!$H$10:$H$19)</f>
        <v/>
      </c>
    </row>
    <row r="12">
      <c r="A12" s="12" t="inlineStr">
        <is>
          <t>Schlafzimmer</t>
        </is>
      </c>
      <c r="B12" s="11">
        <f>COUNTIFS('Übergabeprotokoll'!$B$10:$B$19,A12,'Übergabeprotokoll'!$F$10:$F$19,"Ja")</f>
        <v/>
      </c>
      <c r="C12" s="28">
        <f>SUMIF('Übergabeprotokoll'!$B$10:$B$19,A12,'Übergabeprotokoll'!$H$10:$H$19)</f>
        <v/>
      </c>
    </row>
    <row r="13">
      <c r="A13" s="9" t="inlineStr">
        <is>
          <t>Flur</t>
        </is>
      </c>
      <c r="B13" s="8">
        <f>COUNTIFS('Übergabeprotokoll'!$B$10:$B$19,A13,'Übergabeprotokoll'!$F$10:$F$19,"Ja")</f>
        <v/>
      </c>
      <c r="C13" s="27">
        <f>SUMIF('Übergabeprotokoll'!$B$10:$B$19,A13,'Übergabeprotokoll'!$H$10:$H$19)</f>
        <v/>
      </c>
    </row>
  </sheetData>
  <mergeCells count="1">
    <mergeCell ref="A1:F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4" customWidth="1" min="1" max="1"/>
    <col width="90" customWidth="1" min="2" max="2"/>
  </cols>
  <sheetData>
    <row r="1" ht="26" customHeight="1">
      <c r="A1" s="19" t="inlineStr">
        <is>
          <t>Anleitung zur Nutzung dieser Vorlage</t>
        </is>
      </c>
    </row>
    <row r="2"/>
    <row r="3" ht="70" customHeight="1">
      <c r="A3" s="29" t="inlineStr">
        <is>
          <t>Übergabeprotokoll</t>
        </is>
      </c>
      <c r="B3" s="30" t="inlineStr">
        <is>
          <t>Erfassen Sie hier alle Angaben zur Wohnungsübergabe beim Auszug: Objektdaten, Mieter/Vermieter, Zustand jedes Raumes und jeder Position bei Einzug und Auszug. Wählen Sie 'Ja/Nein' aus den Dropdown-Feldern für Mängel und Kostenpflicht. Geschätzte Kosten werden automatisch summiert.</t>
        </is>
      </c>
    </row>
    <row r="4"/>
    <row r="5" ht="70" customHeight="1">
      <c r="A5" s="29" t="inlineStr">
        <is>
          <t>Kaution &amp; Zähler</t>
        </is>
      </c>
      <c r="B5" s="30" t="inlineStr">
        <is>
          <t>Tragen Sie die Zählerstände (Strom, Gas, Wasser, Heizung) bei Ein- und Auszug ein; der Verbrauch wird automatisch berechnet. Im unteren Bereich erfolgt die Kautionsabrechnung inkl. Verrechnung der Schäden aus dem Übergabeprotokoll. Der Rückzahlungsbetrag wird automatisch ermittelt.</t>
        </is>
      </c>
    </row>
    <row r="6"/>
    <row r="7" ht="70" customHeight="1">
      <c r="A7" s="29" t="inlineStr">
        <is>
          <t>Auswertung</t>
        </is>
      </c>
      <c r="B7" s="30" t="inlineStr">
        <is>
          <t>Zeigt eine Zusammenfassung der wichtigsten Kennzahlen sowie Diagramme zur Kostenverteilung und Mängelanzahl je Raum. Diese Übersicht eignet sich zur Dokumentation gegenüber Mieter oder Vermieter.</t>
        </is>
      </c>
    </row>
    <row r="8"/>
    <row r="9" ht="70" customHeight="1">
      <c r="A9" s="29" t="inlineStr">
        <is>
          <t>Allgemeine Hinweise</t>
        </is>
      </c>
      <c r="B9" s="30" t="inlineStr">
        <is>
          <t>Gelb hinterlegte Felder sind Eingabefelder und können angepasst werden. Rot markierte Zellen weisen auf Mängel oder Kosten hin. Bitte prüfen Sie alle Formeln vor Weitergabe des Protokolls an beide Vertragsparteien. Es empfiehlt sich, das Protokoll von beiden Seiten unterschreiben zu lassen.</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2026-07-14T10:58:35Z</dcterms:created>
  <dcterms:modified xmlns:dcterms="http://purl.org/dc/terms/" xmlns:xsi="http://www.w3.org/2001/XMLSchema-instance" xsi:type="dcterms:W3CDTF">2026-07-14T10:58:35Z</dcterms:modified>
</cp:coreProperties>
</file>