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Heizkosten_Daten" sheetId="1" state="visible" r:id="rId1"/>
    <sheet xmlns:r="http://schemas.openxmlformats.org/officeDocument/2006/relationships" name="Auswertung" sheetId="2" state="visible" r:id="rId2"/>
    <sheet xmlns:r="http://schemas.openxmlformats.org/officeDocument/2006/relationships" name="Hinweise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DD.MM.YYYY"/>
    <numFmt numFmtId="165" formatCode="#,##0.00\ &quot;EUR&quot;"/>
    <numFmt numFmtId="166" formatCode="#,##0.00\ &quot;EUR/m2&quot;"/>
  </numFmts>
  <fonts count="13">
    <font>
      <name val="Calibri"/>
      <family val="2"/>
      <color theme="1"/>
      <sz val="11"/>
      <scheme val="minor"/>
    </font>
    <font>
      <b val="1"/>
      <color rgb="00FFFFFF"/>
      <sz val="13"/>
    </font>
    <font>
      <b val="1"/>
      <color rgb="00FFFFFF"/>
      <sz val="11"/>
    </font>
    <font>
      <b val="1"/>
      <color rgb="00FFFFFF"/>
      <sz val="10"/>
    </font>
    <font>
      <b val="1"/>
      <sz val="10"/>
    </font>
    <font>
      <b val="1"/>
      <color rgb="00000000"/>
      <sz val="10"/>
    </font>
    <font>
      <sz val="10"/>
    </font>
    <font>
      <i val="1"/>
      <sz val="10"/>
    </font>
    <font>
      <b val="1"/>
      <color rgb="0016A34A"/>
      <sz val="10"/>
    </font>
    <font>
      <color rgb="0016A34A"/>
      <sz val="10"/>
    </font>
    <font>
      <b val="1"/>
      <color rgb="00DC2626"/>
      <sz val="10"/>
    </font>
    <font>
      <color rgb="00DC2626"/>
      <sz val="10"/>
    </font>
    <font>
      <color rgb="00FFFFFF"/>
      <sz val="10"/>
    </font>
  </fonts>
  <fills count="11">
    <fill>
      <patternFill/>
    </fill>
    <fill>
      <patternFill patternType="gray125"/>
    </fill>
    <fill>
      <patternFill patternType="solid">
        <fgColor rgb="000F766E"/>
      </patternFill>
    </fill>
    <fill>
      <patternFill patternType="solid">
        <fgColor rgb="001E293B"/>
      </patternFill>
    </fill>
    <fill>
      <patternFill patternType="solid">
        <fgColor rgb="00F8FAFC"/>
      </patternFill>
    </fill>
    <fill>
      <patternFill patternType="solid">
        <fgColor rgb="00FFFBEB"/>
      </patternFill>
    </fill>
    <fill>
      <patternFill patternType="solid">
        <fgColor rgb="00FFFFFF"/>
      </patternFill>
    </fill>
    <fill>
      <patternFill patternType="solid">
        <fgColor rgb="00C8102E"/>
      </patternFill>
    </fill>
    <fill>
      <patternFill patternType="solid">
        <fgColor rgb="00F0FDFA"/>
      </patternFill>
    </fill>
    <fill>
      <patternFill patternType="solid">
        <fgColor rgb="00DCFCE7"/>
      </patternFill>
    </fill>
    <fill>
      <patternFill patternType="solid">
        <fgColor rgb="00FEE2E2"/>
      </patternFill>
    </fill>
  </fills>
  <borders count="6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  <border>
      <left/>
      <right/>
      <top style="thin">
        <color rgb="00D1D5DB"/>
      </top>
      <bottom/>
      <diagonal/>
    </border>
    <border>
      <left/>
      <right style="thin">
        <color rgb="00D1D5DB"/>
      </right>
      <top style="thin">
        <color rgb="00D1D5DB"/>
      </top>
      <bottom/>
      <diagonal/>
    </border>
    <border>
      <left/>
      <right/>
      <top style="thin">
        <color rgb="00D1D5DB"/>
      </top>
      <bottom style="thin">
        <color rgb="00D1D5DB"/>
      </bottom>
      <diagonal/>
    </border>
    <border>
      <left/>
      <right style="thin">
        <color rgb="00D1D5DB"/>
      </right>
      <top style="thin">
        <color rgb="00D1D5DB"/>
      </top>
      <bottom style="thin">
        <color rgb="00D1D5DB"/>
      </bottom>
      <diagonal/>
    </border>
  </borders>
  <cellStyleXfs count="1">
    <xf numFmtId="0" fontId="0" fillId="0" borderId="0"/>
  </cellStyleXfs>
  <cellXfs count="62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3" borderId="1" applyAlignment="1" pivotButton="0" quotePrefix="0" xfId="0">
      <alignment horizontal="center" vertical="center"/>
    </xf>
    <xf numFmtId="0" fontId="0" fillId="4" borderId="1" applyAlignment="1" pivotButton="0" quotePrefix="0" xfId="0">
      <alignment horizontal="center" vertical="center"/>
    </xf>
    <xf numFmtId="164" fontId="0" fillId="4" borderId="1" applyAlignment="1" pivotButton="0" quotePrefix="0" xfId="0">
      <alignment horizontal="center" vertical="center"/>
    </xf>
    <xf numFmtId="4" fontId="0" fillId="5" borderId="1" applyAlignment="1" pivotButton="0" quotePrefix="0" xfId="0">
      <alignment horizontal="center" vertical="center"/>
    </xf>
    <xf numFmtId="4" fontId="0" fillId="4" borderId="1" applyAlignment="1" pivotButton="0" quotePrefix="0" xfId="0">
      <alignment horizontal="center" vertical="center"/>
    </xf>
    <xf numFmtId="10" fontId="0" fillId="4" borderId="1" applyAlignment="1" pivotButton="0" quotePrefix="0" xfId="0">
      <alignment horizontal="center" vertical="center"/>
    </xf>
    <xf numFmtId="165" fontId="0" fillId="5" borderId="1" applyAlignment="1" pivotButton="0" quotePrefix="0" xfId="0">
      <alignment horizontal="center" vertical="center"/>
    </xf>
    <xf numFmtId="165" fontId="0" fillId="4" borderId="1" applyAlignment="1" pivotButton="0" quotePrefix="0" xfId="0">
      <alignment horizontal="center" vertical="center"/>
    </xf>
    <xf numFmtId="0" fontId="0" fillId="6" borderId="1" applyAlignment="1" pivotButton="0" quotePrefix="0" xfId="0">
      <alignment horizontal="center" vertical="center"/>
    </xf>
    <xf numFmtId="164" fontId="0" fillId="6" borderId="1" applyAlignment="1" pivotButton="0" quotePrefix="0" xfId="0">
      <alignment horizontal="center" vertical="center"/>
    </xf>
    <xf numFmtId="4" fontId="0" fillId="6" borderId="1" applyAlignment="1" pivotButton="0" quotePrefix="0" xfId="0">
      <alignment horizontal="center" vertical="center"/>
    </xf>
    <xf numFmtId="10" fontId="0" fillId="6" borderId="1" applyAlignment="1" pivotButton="0" quotePrefix="0" xfId="0">
      <alignment horizontal="center" vertical="center"/>
    </xf>
    <xf numFmtId="165" fontId="0" fillId="6" borderId="1" applyAlignment="1" pivotButton="0" quotePrefix="0" xfId="0">
      <alignment horizontal="center" vertical="center"/>
    </xf>
    <xf numFmtId="0" fontId="3" fillId="7" borderId="1" applyAlignment="1" pivotButton="0" quotePrefix="0" xfId="0">
      <alignment horizontal="center" vertical="center"/>
    </xf>
    <xf numFmtId="4" fontId="3" fillId="7" borderId="1" applyAlignment="1" pivotButton="0" quotePrefix="0" xfId="0">
      <alignment horizontal="center" vertical="center"/>
    </xf>
    <xf numFmtId="165" fontId="3" fillId="7" borderId="1" applyAlignment="1" pivotButton="0" quotePrefix="0" xfId="0">
      <alignment horizontal="center" vertical="center"/>
    </xf>
    <xf numFmtId="0" fontId="4" fillId="6" borderId="1" applyAlignment="1" pivotButton="0" quotePrefix="0" xfId="0">
      <alignment horizontal="left" vertical="center"/>
    </xf>
    <xf numFmtId="165" fontId="0" fillId="8" borderId="1" applyAlignment="1" pivotButton="0" quotePrefix="0" xfId="0">
      <alignment horizontal="right" vertical="center"/>
    </xf>
    <xf numFmtId="0" fontId="3" fillId="3" borderId="1" applyAlignment="1" pivotButton="0" quotePrefix="0" xfId="0">
      <alignment horizontal="center" vertical="center"/>
    </xf>
    <xf numFmtId="0" fontId="3" fillId="3" borderId="1" pivotButton="0" quotePrefix="0" xfId="0"/>
    <xf numFmtId="0" fontId="4" fillId="4" borderId="1" applyAlignment="1" pivotButton="0" quotePrefix="0" xfId="0">
      <alignment horizontal="left" vertical="center"/>
    </xf>
    <xf numFmtId="4" fontId="0" fillId="8" borderId="1" applyAlignment="1" pivotButton="0" quotePrefix="0" xfId="0">
      <alignment horizontal="right" vertical="center"/>
    </xf>
    <xf numFmtId="0" fontId="0" fillId="4" borderId="1" pivotButton="0" quotePrefix="0" xfId="0"/>
    <xf numFmtId="165" fontId="0" fillId="4" borderId="1" pivotButton="0" quotePrefix="0" xfId="0"/>
    <xf numFmtId="0" fontId="0" fillId="6" borderId="1" pivotButton="0" quotePrefix="0" xfId="0"/>
    <xf numFmtId="165" fontId="0" fillId="6" borderId="1" pivotButton="0" quotePrefix="0" xfId="0"/>
    <xf numFmtId="166" fontId="0" fillId="8" borderId="1" applyAlignment="1" pivotButton="0" quotePrefix="0" xfId="0">
      <alignment horizontal="right" vertical="center"/>
    </xf>
    <xf numFmtId="10" fontId="0" fillId="8" borderId="1" applyAlignment="1" pivotButton="0" quotePrefix="0" xfId="0">
      <alignment horizontal="right" vertical="center"/>
    </xf>
    <xf numFmtId="0" fontId="0" fillId="7" borderId="1" pivotButton="0" quotePrefix="0" xfId="0"/>
    <xf numFmtId="0" fontId="3" fillId="7" borderId="1" applyAlignment="1" pivotButton="0" quotePrefix="0" xfId="0">
      <alignment horizontal="left" vertical="center"/>
    </xf>
    <xf numFmtId="0" fontId="5" fillId="4" borderId="1" applyAlignment="1" pivotButton="0" quotePrefix="0" xfId="0">
      <alignment horizontal="left" vertical="center"/>
    </xf>
    <xf numFmtId="0" fontId="6" fillId="4" borderId="1" applyAlignment="1" pivotButton="0" quotePrefix="0" xfId="0">
      <alignment horizontal="left" vertical="center" wrapText="1"/>
    </xf>
    <xf numFmtId="0" fontId="0" fillId="5" borderId="1" pivotButton="0" quotePrefix="0" xfId="0"/>
    <xf numFmtId="0" fontId="5" fillId="5" borderId="1" applyAlignment="1" pivotButton="0" quotePrefix="0" xfId="0">
      <alignment horizontal="left" vertical="center"/>
    </xf>
    <xf numFmtId="0" fontId="6" fillId="5" borderId="1" applyAlignment="1" pivotButton="0" quotePrefix="0" xfId="0">
      <alignment horizontal="left" vertical="center" wrapText="1"/>
    </xf>
    <xf numFmtId="0" fontId="5" fillId="6" borderId="1" applyAlignment="1" pivotButton="0" quotePrefix="0" xfId="0">
      <alignment horizontal="left" vertical="center"/>
    </xf>
    <xf numFmtId="0" fontId="6" fillId="6" borderId="1" applyAlignment="1" pivotButton="0" quotePrefix="0" xfId="0">
      <alignment horizontal="left" vertical="center" wrapText="1"/>
    </xf>
    <xf numFmtId="0" fontId="7" fillId="4" borderId="1" applyAlignment="1" pivotButton="0" quotePrefix="0" xfId="0">
      <alignment horizontal="left" vertical="center" wrapText="1"/>
    </xf>
    <xf numFmtId="0" fontId="0" fillId="9" borderId="1" pivotButton="0" quotePrefix="0" xfId="0"/>
    <xf numFmtId="0" fontId="8" fillId="9" borderId="1" applyAlignment="1" pivotButton="0" quotePrefix="0" xfId="0">
      <alignment horizontal="left" vertical="center"/>
    </xf>
    <xf numFmtId="0" fontId="9" fillId="9" borderId="1" applyAlignment="1" pivotButton="0" quotePrefix="0" xfId="0">
      <alignment horizontal="left" vertical="center" wrapText="1"/>
    </xf>
    <xf numFmtId="0" fontId="0" fillId="10" borderId="1" pivotButton="0" quotePrefix="0" xfId="0"/>
    <xf numFmtId="0" fontId="10" fillId="10" borderId="1" applyAlignment="1" pivotButton="0" quotePrefix="0" xfId="0">
      <alignment horizontal="left" vertical="center"/>
    </xf>
    <xf numFmtId="0" fontId="11" fillId="10" borderId="1" applyAlignment="1" pivotButton="0" quotePrefix="0" xfId="0">
      <alignment horizontal="left" vertical="center" wrapText="1"/>
    </xf>
    <xf numFmtId="0" fontId="0" fillId="3" borderId="1" pivotButton="0" quotePrefix="0" xfId="0"/>
    <xf numFmtId="0" fontId="3" fillId="3" borderId="1" applyAlignment="1" pivotButton="0" quotePrefix="0" xfId="0">
      <alignment horizontal="left" vertical="center"/>
    </xf>
    <xf numFmtId="0" fontId="12" fillId="3" borderId="1" applyAlignment="1" pivotButton="0" quotePrefix="0" xfId="0">
      <alignment horizontal="left" vertical="center" wrapText="1"/>
    </xf>
    <xf numFmtId="0" fontId="12" fillId="7" borderId="1" applyAlignment="1" pivotButton="0" quotePrefix="0" xfId="0">
      <alignment horizontal="left" vertical="center" wrapText="1"/>
    </xf>
    <xf numFmtId="164" fontId="0" fillId="4" borderId="1" applyAlignment="1" pivotButton="0" quotePrefix="0" xfId="0">
      <alignment horizontal="center" vertical="center"/>
    </xf>
    <xf numFmtId="165" fontId="0" fillId="5" borderId="1" applyAlignment="1" pivotButton="0" quotePrefix="0" xfId="0">
      <alignment horizontal="center" vertical="center"/>
    </xf>
    <xf numFmtId="165" fontId="0" fillId="4" borderId="1" applyAlignment="1" pivotButton="0" quotePrefix="0" xfId="0">
      <alignment horizontal="center" vertical="center"/>
    </xf>
    <xf numFmtId="164" fontId="0" fillId="6" borderId="1" applyAlignment="1" pivotButton="0" quotePrefix="0" xfId="0">
      <alignment horizontal="center" vertical="center"/>
    </xf>
    <xf numFmtId="165" fontId="0" fillId="6" borderId="1" applyAlignment="1" pivotButton="0" quotePrefix="0" xfId="0">
      <alignment horizontal="center" vertical="center"/>
    </xf>
    <xf numFmtId="165" fontId="3" fillId="7" borderId="1" applyAlignment="1" pivotButton="0" quotePrefix="0" xfId="0">
      <alignment horizontal="center" vertical="center"/>
    </xf>
    <xf numFmtId="165" fontId="0" fillId="8" borderId="1" applyAlignment="1" pivotButton="0" quotePrefix="0" xfId="0">
      <alignment horizontal="right" vertical="center"/>
    </xf>
    <xf numFmtId="165" fontId="0" fillId="4" borderId="1" pivotButton="0" quotePrefix="0" xfId="0"/>
    <xf numFmtId="165" fontId="0" fillId="6" borderId="1" pivotButton="0" quotePrefix="0" xfId="0"/>
    <xf numFmtId="166" fontId="0" fillId="8" borderId="1" applyAlignment="1" pivotButton="0" quotePrefix="0" xfId="0">
      <alignment horizontal="right" vertical="center"/>
    </xf>
    <xf numFmtId="0" fontId="0" fillId="0" borderId="4" pivotButton="0" quotePrefix="0" xfId="0"/>
    <xf numFmtId="0" fontId="0" fillId="0" borderId="5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Heizkosten je Wohneinheit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'Auswertung'!G3</f>
            </strRef>
          </tx>
          <spPr>
            <a:solidFill xmlns:a="http://schemas.openxmlformats.org/drawingml/2006/main">
              <a:srgbClr val="1E293B"/>
            </a:solidFill>
            <a:ln xmlns:a="http://schemas.openxmlformats.org/drawingml/2006/main">
              <a:prstDash val="solid"/>
            </a:ln>
          </spPr>
          <cat>
            <numRef>
              <f>'Auswertung'!$F$4:$F$13</f>
            </numRef>
          </cat>
          <val>
            <numRef>
              <f>'Auswertung'!$G$4:$G$13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Wohneinheit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Betrag (EUR)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Anteil Grundkosten vs. Verbrauchskosten</a:t>
            </a:r>
          </a:p>
        </rich>
      </tx>
    </title>
    <plotArea>
      <pieChart>
        <varyColors val="1"/>
        <ser>
          <idx val="0"/>
          <order val="0"/>
          <tx>
            <strRef>
              <f>'Auswertung'!M3</f>
            </strRef>
          </tx>
          <spPr>
            <a:solidFill xmlns:a="http://schemas.openxmlformats.org/drawingml/2006/main">
              <a:srgbClr val="C8102E"/>
            </a:solidFill>
            <a:ln xmlns:a="http://schemas.openxmlformats.org/drawingml/2006/main">
              <a:prstDash val="solid"/>
            </a:ln>
          </spPr>
          <cat>
            <numRef>
              <f>'Auswertung'!$L$4:$L$5</f>
            </numRef>
          </cat>
          <val>
            <numRef>
              <f>'Auswertung'!$M$4:$M$5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charts/chart3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Verbrauchseinheiten je Wohneinheit</a:t>
            </a:r>
          </a:p>
        </rich>
      </tx>
    </title>
    <plotArea>
      <lineChart>
        <grouping val="standard"/>
        <ser>
          <idx val="0"/>
          <order val="0"/>
          <tx>
            <strRef>
              <f>'Auswertung'!H3</f>
            </strRef>
          </tx>
          <spPr>
            <a:ln xmlns:a="http://schemas.openxmlformats.org/drawingml/2006/main">
              <a:solidFill>
                <a:srgbClr val="1E293B"/>
              </a:solidFill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'Auswertung'!$F$4:$F$13</f>
            </numRef>
          </cat>
          <val>
            <numRef>
              <f>'Auswertung'!$H$4:$H$13</f>
            </numRef>
          </val>
        </ser>
        <axId val="10"/>
        <axId val="100"/>
      </line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Wohneinheit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Verbrauchseinheiten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Relationship Type="http://schemas.openxmlformats.org/officeDocument/2006/relationships/chart" Target="/xl/charts/chart3.xml" Id="rId3"/></Relationships>
</file>

<file path=xl/drawings/drawing1.xml><?xml version="1.0" encoding="utf-8"?>
<wsDr xmlns="http://schemas.openxmlformats.org/drawingml/2006/spreadsheetDrawing">
  <oneCellAnchor>
    <from>
      <col>0</col>
      <colOff>0</colOff>
      <row>18</row>
      <rowOff>0</rowOff>
    </from>
    <ext cx="5760000" cy="36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7</col>
      <colOff>0</colOff>
      <row>18</row>
      <rowOff>0</rowOff>
    </from>
    <ext cx="5040000" cy="360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  <oneCellAnchor>
    <from>
      <col>0</col>
      <colOff>0</colOff>
      <row>34</row>
      <rowOff>0</rowOff>
    </from>
    <ext cx="5760000" cy="3600000"/>
    <graphicFrame>
      <nvGraphicFramePr>
        <cNvPr id="3" name="Chart 3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X13"/>
  <sheetViews>
    <sheetView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18" customWidth="1" min="1" max="1"/>
    <col width="16" customWidth="1" min="2" max="2"/>
    <col width="8" customWidth="1" min="3" max="3"/>
    <col width="7" customWidth="1" min="4" max="4"/>
    <col width="18" customWidth="1" min="5" max="5"/>
    <col width="11" customWidth="1" min="6" max="6"/>
    <col width="20" customWidth="1" min="7" max="7"/>
    <col width="13" customWidth="1" min="8" max="8"/>
    <col width="13" customWidth="1" min="9" max="9"/>
    <col width="13" customWidth="1" min="10" max="10"/>
    <col width="9" customWidth="1" min="11" max="11"/>
    <col width="15" customWidth="1" min="12" max="12"/>
    <col width="14" customWidth="1" min="13" max="13"/>
    <col width="14" customWidth="1" min="14" max="14"/>
    <col width="17" customWidth="1" min="15" max="15"/>
    <col width="16" customWidth="1" min="16" max="16"/>
    <col width="17" customWidth="1" min="17" max="17"/>
    <col width="18" customWidth="1" min="18" max="18"/>
    <col width="14" customWidth="1" min="19" max="19"/>
    <col width="16" customWidth="1" min="20" max="20"/>
    <col width="16" customWidth="1" min="21" max="21"/>
    <col width="20" customWidth="1" min="22" max="22"/>
    <col width="13" customWidth="1" min="23" max="23"/>
    <col width="24" customWidth="1" min="24" max="24"/>
  </cols>
  <sheetData>
    <row r="1" ht="28" customHeight="1">
      <c r="A1" s="1" t="inlineStr">
        <is>
          <t>Verbrauchsabhaengige Heizkosten-Erfassung 2026</t>
        </is>
      </c>
    </row>
    <row r="2" ht="22" customHeight="1">
      <c r="A2" s="2" t="inlineStr">
        <is>
          <t>Objekt</t>
        </is>
      </c>
      <c r="B2" s="2" t="inlineStr">
        <is>
          <t>Strasse</t>
        </is>
      </c>
      <c r="C2" s="2" t="inlineStr">
        <is>
          <t>Hausnr.</t>
        </is>
      </c>
      <c r="D2" s="2" t="inlineStr">
        <is>
          <t>PLZ</t>
        </is>
      </c>
      <c r="E2" s="2" t="inlineStr">
        <is>
          <t>Ort</t>
        </is>
      </c>
      <c r="F2" s="2" t="inlineStr">
        <is>
          <t>Wohneinheit</t>
        </is>
      </c>
      <c r="G2" s="2" t="inlineStr">
        <is>
          <t>Mieter / Eigentuemer</t>
        </is>
      </c>
      <c r="H2" s="2" t="inlineStr">
        <is>
          <t>Zeitraum von</t>
        </is>
      </c>
      <c r="I2" s="2" t="inlineStr">
        <is>
          <t>Zeitraum bis</t>
        </is>
      </c>
      <c r="J2" s="2" t="inlineStr">
        <is>
          <t>Wohnflaeche m2</t>
        </is>
      </c>
      <c r="K2" s="2" t="inlineStr">
        <is>
          <t>Personen</t>
        </is>
      </c>
      <c r="L2" s="2" t="inlineStr">
        <is>
          <t>Zaehler Heizung</t>
        </is>
      </c>
      <c r="M2" s="2" t="inlineStr">
        <is>
          <t>Vorjahresstand</t>
        </is>
      </c>
      <c r="N2" s="2" t="inlineStr">
        <is>
          <t>Aktueller Stand</t>
        </is>
      </c>
      <c r="O2" s="2" t="inlineStr">
        <is>
          <t>Verbrauchseinheiten</t>
        </is>
      </c>
      <c r="P2" s="2" t="inlineStr">
        <is>
          <t>Verbrauchsanteil %</t>
        </is>
      </c>
      <c r="Q2" s="2" t="inlineStr">
        <is>
          <t>Grundkosten-Anteil %</t>
        </is>
      </c>
      <c r="R2" s="2" t="inlineStr">
        <is>
          <t>Gesamt-Heizkosten EUR</t>
        </is>
      </c>
      <c r="S2" s="2" t="inlineStr">
        <is>
          <t>Grundkosten EUR</t>
        </is>
      </c>
      <c r="T2" s="2" t="inlineStr">
        <is>
          <t>Verbrauchskosten EUR</t>
        </is>
      </c>
      <c r="U2" s="2" t="inlineStr">
        <is>
          <t>Vorauszahlungen EUR</t>
        </is>
      </c>
      <c r="V2" s="2" t="inlineStr">
        <is>
          <t>Nachzahlung/Guthaben EUR</t>
        </is>
      </c>
      <c r="W2" s="2" t="inlineStr">
        <is>
          <t>Status</t>
        </is>
      </c>
      <c r="X2" s="2" t="inlineStr">
        <is>
          <t>Hinweis</t>
        </is>
      </c>
    </row>
    <row r="3">
      <c r="A3" s="3" t="inlineStr">
        <is>
          <t>Berlin</t>
        </is>
      </c>
      <c r="B3" s="3" t="inlineStr">
        <is>
          <t>Hauptstrasse</t>
        </is>
      </c>
      <c r="C3" s="3" t="inlineStr">
        <is>
          <t>12</t>
        </is>
      </c>
      <c r="D3" s="3" t="inlineStr">
        <is>
          <t>10115</t>
        </is>
      </c>
      <c r="E3" s="3" t="inlineStr">
        <is>
          <t>Berlin</t>
        </is>
      </c>
      <c r="F3" s="3" t="inlineStr">
        <is>
          <t>EG links</t>
        </is>
      </c>
      <c r="G3" s="3" t="inlineStr">
        <is>
          <t>Thomas Becker</t>
        </is>
      </c>
      <c r="H3" s="50" t="n">
        <v>46023</v>
      </c>
      <c r="I3" s="50" t="n">
        <v>46387</v>
      </c>
      <c r="J3" s="5" t="n">
        <v>68.5</v>
      </c>
      <c r="K3" s="5" t="n">
        <v>2</v>
      </c>
      <c r="L3" s="3" t="inlineStr">
        <is>
          <t>HZ-1001</t>
        </is>
      </c>
      <c r="M3" s="5" t="n">
        <v>12450</v>
      </c>
      <c r="N3" s="5" t="n">
        <v>14820</v>
      </c>
      <c r="O3" s="6">
        <f>IF(AND(N3&lt;&gt;"",M3&lt;&gt;""),N3-M3,"")</f>
        <v/>
      </c>
      <c r="P3" s="7">
        <f>IFERROR(IF(O3="","",O3/SUM($O$3:$O$12)),"")</f>
        <v/>
      </c>
      <c r="Q3" s="7">
        <f>IFERROR(IF(J3="","",J3/SUM($J$3:$J$12)),"")</f>
        <v/>
      </c>
      <c r="R3" s="51" t="n">
        <v>1850</v>
      </c>
      <c r="S3" s="52">
        <f>IFERROR(IF(R3="","",R3*Q3*0.3),"")</f>
        <v/>
      </c>
      <c r="T3" s="52">
        <f>IFERROR(IF(R3="","",R3*P3*0.7),"")</f>
        <v/>
      </c>
      <c r="U3" s="51" t="n">
        <v>462.5</v>
      </c>
      <c r="V3" s="52">
        <f>IFERROR(IF(OR(S3="",T3=""),"",S3+T3-U3),"")</f>
        <v/>
      </c>
      <c r="W3" s="3">
        <f>IF(V3="","",IF(V3&gt;0,"Nachzahlung","Guthaben"))</f>
        <v/>
      </c>
      <c r="X3" s="3">
        <f>IFERROR(IF(N3&lt;M3,"Achtung: Aktueller Stand &lt; Vorjahresstand!",IF(O3=0,"Kein Verbrauch erfasst","OK")),"Bitte Zaehlerstand pruefen")</f>
        <v/>
      </c>
    </row>
    <row r="4">
      <c r="A4" s="10" t="inlineStr">
        <is>
          <t>Berlin</t>
        </is>
      </c>
      <c r="B4" s="10" t="inlineStr">
        <is>
          <t>Hauptstrasse</t>
        </is>
      </c>
      <c r="C4" s="10" t="inlineStr">
        <is>
          <t>12</t>
        </is>
      </c>
      <c r="D4" s="10" t="inlineStr">
        <is>
          <t>10115</t>
        </is>
      </c>
      <c r="E4" s="10" t="inlineStr">
        <is>
          <t>Berlin</t>
        </is>
      </c>
      <c r="F4" s="10" t="inlineStr">
        <is>
          <t>EG rechts</t>
        </is>
      </c>
      <c r="G4" s="10" t="inlineStr">
        <is>
          <t>Sabine Mueller</t>
        </is>
      </c>
      <c r="H4" s="53" t="n">
        <v>46023</v>
      </c>
      <c r="I4" s="53" t="n">
        <v>46387</v>
      </c>
      <c r="J4" s="5" t="n">
        <v>54</v>
      </c>
      <c r="K4" s="5" t="n">
        <v>1</v>
      </c>
      <c r="L4" s="10" t="inlineStr">
        <is>
          <t>HZ-1002</t>
        </is>
      </c>
      <c r="M4" s="5" t="n">
        <v>9870</v>
      </c>
      <c r="N4" s="5" t="n">
        <v>11650</v>
      </c>
      <c r="O4" s="12">
        <f>IF(AND(N4&lt;&gt;"",M4&lt;&gt;""),N4-M4,"")</f>
        <v/>
      </c>
      <c r="P4" s="13">
        <f>IFERROR(IF(O4="","",O4/SUM($O$3:$O$12)),"")</f>
        <v/>
      </c>
      <c r="Q4" s="13">
        <f>IFERROR(IF(J4="","",J4/SUM($J$3:$J$12)),"")</f>
        <v/>
      </c>
      <c r="R4" s="51" t="n">
        <v>1850</v>
      </c>
      <c r="S4" s="54">
        <f>IFERROR(IF(R4="","",R4*Q4*0.3),"")</f>
        <v/>
      </c>
      <c r="T4" s="54">
        <f>IFERROR(IF(R4="","",R4*P4*0.7),"")</f>
        <v/>
      </c>
      <c r="U4" s="51" t="n">
        <v>360</v>
      </c>
      <c r="V4" s="54">
        <f>IFERROR(IF(OR(S4="",T4=""),"",S4+T4-U4),"")</f>
        <v/>
      </c>
      <c r="W4" s="10">
        <f>IF(V4="","",IF(V4&gt;0,"Nachzahlung","Guthaben"))</f>
        <v/>
      </c>
      <c r="X4" s="10">
        <f>IFERROR(IF(N4&lt;M4,"Achtung: Aktueller Stand &lt; Vorjahresstand!",IF(O4=0,"Kein Verbrauch erfasst","OK")),"Bitte Zaehlerstand pruefen")</f>
        <v/>
      </c>
    </row>
    <row r="5">
      <c r="A5" s="3" t="inlineStr">
        <is>
          <t>Berlin</t>
        </is>
      </c>
      <c r="B5" s="3" t="inlineStr">
        <is>
          <t>Hauptstrasse</t>
        </is>
      </c>
      <c r="C5" s="3" t="inlineStr">
        <is>
          <t>12</t>
        </is>
      </c>
      <c r="D5" s="3" t="inlineStr">
        <is>
          <t>10115</t>
        </is>
      </c>
      <c r="E5" s="3" t="inlineStr">
        <is>
          <t>Berlin</t>
        </is>
      </c>
      <c r="F5" s="3" t="inlineStr">
        <is>
          <t>OG links</t>
        </is>
      </c>
      <c r="G5" s="3" t="inlineStr">
        <is>
          <t>Andreas Schneider</t>
        </is>
      </c>
      <c r="H5" s="50" t="n">
        <v>46023</v>
      </c>
      <c r="I5" s="50" t="n">
        <v>46387</v>
      </c>
      <c r="J5" s="5" t="n">
        <v>72</v>
      </c>
      <c r="K5" s="5" t="n">
        <v>3</v>
      </c>
      <c r="L5" s="3" t="inlineStr">
        <is>
          <t>HZ-1003</t>
        </is>
      </c>
      <c r="M5" s="5" t="n">
        <v>13100</v>
      </c>
      <c r="N5" s="5" t="n">
        <v>15890</v>
      </c>
      <c r="O5" s="6">
        <f>IF(AND(N5&lt;&gt;"",M5&lt;&gt;""),N5-M5,"")</f>
        <v/>
      </c>
      <c r="P5" s="7">
        <f>IFERROR(IF(O5="","",O5/SUM($O$3:$O$12)),"")</f>
        <v/>
      </c>
      <c r="Q5" s="7">
        <f>IFERROR(IF(J5="","",J5/SUM($J$3:$J$12)),"")</f>
        <v/>
      </c>
      <c r="R5" s="51" t="n">
        <v>1850</v>
      </c>
      <c r="S5" s="52">
        <f>IFERROR(IF(R5="","",R5*Q5*0.3),"")</f>
        <v/>
      </c>
      <c r="T5" s="52">
        <f>IFERROR(IF(R5="","",R5*P5*0.7),"")</f>
        <v/>
      </c>
      <c r="U5" s="51" t="n">
        <v>495</v>
      </c>
      <c r="V5" s="52">
        <f>IFERROR(IF(OR(S5="",T5=""),"",S5+T5-U5),"")</f>
        <v/>
      </c>
      <c r="W5" s="3">
        <f>IF(V5="","",IF(V5&gt;0,"Nachzahlung","Guthaben"))</f>
        <v/>
      </c>
      <c r="X5" s="3">
        <f>IFERROR(IF(N5&lt;M5,"Achtung: Aktueller Stand &lt; Vorjahresstand!",IF(O5=0,"Kein Verbrauch erfasst","OK")),"Bitte Zaehlerstand pruefen")</f>
        <v/>
      </c>
    </row>
    <row r="6">
      <c r="A6" s="10" t="inlineStr">
        <is>
          <t>Muenchen</t>
        </is>
      </c>
      <c r="B6" s="10" t="inlineStr">
        <is>
          <t>Lindenallee</t>
        </is>
      </c>
      <c r="C6" s="10" t="inlineStr">
        <is>
          <t>7</t>
        </is>
      </c>
      <c r="D6" s="10" t="inlineStr">
        <is>
          <t>80331</t>
        </is>
      </c>
      <c r="E6" s="10" t="inlineStr">
        <is>
          <t>Muenchen</t>
        </is>
      </c>
      <c r="F6" s="10" t="inlineStr">
        <is>
          <t>WE 1</t>
        </is>
      </c>
      <c r="G6" s="10" t="inlineStr">
        <is>
          <t>Petra Wagner</t>
        </is>
      </c>
      <c r="H6" s="53" t="n">
        <v>46023</v>
      </c>
      <c r="I6" s="53" t="n">
        <v>46387</v>
      </c>
      <c r="J6" s="5" t="n">
        <v>85.5</v>
      </c>
      <c r="K6" s="5" t="n">
        <v>4</v>
      </c>
      <c r="L6" s="10" t="inlineStr">
        <is>
          <t>HZ-2001</t>
        </is>
      </c>
      <c r="M6" s="5" t="n">
        <v>18500</v>
      </c>
      <c r="N6" s="5" t="n">
        <v>22340</v>
      </c>
      <c r="O6" s="12">
        <f>IF(AND(N6&lt;&gt;"",M6&lt;&gt;""),N6-M6,"")</f>
        <v/>
      </c>
      <c r="P6" s="13">
        <f>IFERROR(IF(O6="","",O6/SUM($O$3:$O$12)),"")</f>
        <v/>
      </c>
      <c r="Q6" s="13">
        <f>IFERROR(IF(J6="","",J6/SUM($J$3:$J$12)),"")</f>
        <v/>
      </c>
      <c r="R6" s="51" t="n">
        <v>3200</v>
      </c>
      <c r="S6" s="54">
        <f>IFERROR(IF(R6="","",R6*Q6*0.3),"")</f>
        <v/>
      </c>
      <c r="T6" s="54">
        <f>IFERROR(IF(R6="","",R6*P6*0.7),"")</f>
        <v/>
      </c>
      <c r="U6" s="51" t="n">
        <v>750</v>
      </c>
      <c r="V6" s="54">
        <f>IFERROR(IF(OR(S6="",T6=""),"",S6+T6-U6),"")</f>
        <v/>
      </c>
      <c r="W6" s="10">
        <f>IF(V6="","",IF(V6&gt;0,"Nachzahlung","Guthaben"))</f>
        <v/>
      </c>
      <c r="X6" s="10">
        <f>IFERROR(IF(N6&lt;M6,"Achtung: Aktueller Stand &lt; Vorjahresstand!",IF(O6=0,"Kein Verbrauch erfasst","OK")),"Bitte Zaehlerstand pruefen")</f>
        <v/>
      </c>
    </row>
    <row r="7">
      <c r="A7" s="3" t="inlineStr">
        <is>
          <t>Muenchen</t>
        </is>
      </c>
      <c r="B7" s="3" t="inlineStr">
        <is>
          <t>Lindenallee</t>
        </is>
      </c>
      <c r="C7" s="3" t="inlineStr">
        <is>
          <t>7</t>
        </is>
      </c>
      <c r="D7" s="3" t="inlineStr">
        <is>
          <t>80331</t>
        </is>
      </c>
      <c r="E7" s="3" t="inlineStr">
        <is>
          <t>Muenchen</t>
        </is>
      </c>
      <c r="F7" s="3" t="inlineStr">
        <is>
          <t>WE 2</t>
        </is>
      </c>
      <c r="G7" s="3" t="inlineStr">
        <is>
          <t>Michael Hoffmann</t>
        </is>
      </c>
      <c r="H7" s="50" t="n">
        <v>46023</v>
      </c>
      <c r="I7" s="50" t="n">
        <v>46387</v>
      </c>
      <c r="J7" s="5" t="n">
        <v>98</v>
      </c>
      <c r="K7" s="5" t="n">
        <v>3</v>
      </c>
      <c r="L7" s="3" t="inlineStr">
        <is>
          <t>HZ-2002</t>
        </is>
      </c>
      <c r="M7" s="5" t="n">
        <v>20100</v>
      </c>
      <c r="N7" s="5" t="n">
        <v>24650</v>
      </c>
      <c r="O7" s="6">
        <f>IF(AND(N7&lt;&gt;"",M7&lt;&gt;""),N7-M7,"")</f>
        <v/>
      </c>
      <c r="P7" s="7">
        <f>IFERROR(IF(O7="","",O7/SUM($O$3:$O$12)),"")</f>
        <v/>
      </c>
      <c r="Q7" s="7">
        <f>IFERROR(IF(J7="","",J7/SUM($J$3:$J$12)),"")</f>
        <v/>
      </c>
      <c r="R7" s="51" t="n">
        <v>3200</v>
      </c>
      <c r="S7" s="52">
        <f>IFERROR(IF(R7="","",R7*Q7*0.3),"")</f>
        <v/>
      </c>
      <c r="T7" s="52">
        <f>IFERROR(IF(R7="","",R7*P7*0.7),"")</f>
        <v/>
      </c>
      <c r="U7" s="51" t="n">
        <v>890</v>
      </c>
      <c r="V7" s="52">
        <f>IFERROR(IF(OR(S7="",T7=""),"",S7+T7-U7),"")</f>
        <v/>
      </c>
      <c r="W7" s="3">
        <f>IF(V7="","",IF(V7&gt;0,"Nachzahlung","Guthaben"))</f>
        <v/>
      </c>
      <c r="X7" s="3">
        <f>IFERROR(IF(N7&lt;M7,"Achtung: Aktueller Stand &lt; Vorjahresstand!",IF(O7=0,"Kein Verbrauch erfasst","OK")),"Bitte Zaehlerstand pruefen")</f>
        <v/>
      </c>
    </row>
    <row r="8">
      <c r="A8" s="10" t="inlineStr">
        <is>
          <t>Hamburg</t>
        </is>
      </c>
      <c r="B8" s="10" t="inlineStr">
        <is>
          <t>Goethestrasse</t>
        </is>
      </c>
      <c r="C8" s="10" t="inlineStr">
        <is>
          <t>45</t>
        </is>
      </c>
      <c r="D8" s="10" t="inlineStr">
        <is>
          <t>20095</t>
        </is>
      </c>
      <c r="E8" s="10" t="inlineStr">
        <is>
          <t>Hamburg</t>
        </is>
      </c>
      <c r="F8" s="10" t="inlineStr">
        <is>
          <t>App. 3</t>
        </is>
      </c>
      <c r="G8" s="10" t="inlineStr">
        <is>
          <t>Julia Richter</t>
        </is>
      </c>
      <c r="H8" s="53" t="n">
        <v>46023</v>
      </c>
      <c r="I8" s="53" t="n">
        <v>46387</v>
      </c>
      <c r="J8" s="5" t="n">
        <v>60</v>
      </c>
      <c r="K8" s="5" t="n">
        <v>2</v>
      </c>
      <c r="L8" s="10" t="inlineStr">
        <is>
          <t>HZ-3001</t>
        </is>
      </c>
      <c r="M8" s="5" t="n">
        <v>10200</v>
      </c>
      <c r="N8" s="5" t="n">
        <v>12100</v>
      </c>
      <c r="O8" s="12">
        <f>IF(AND(N8&lt;&gt;"",M8&lt;&gt;""),N8-M8,"")</f>
        <v/>
      </c>
      <c r="P8" s="13">
        <f>IFERROR(IF(O8="","",O8/SUM($O$3:$O$12)),"")</f>
        <v/>
      </c>
      <c r="Q8" s="13">
        <f>IFERROR(IF(J8="","",J8/SUM($J$3:$J$12)),"")</f>
        <v/>
      </c>
      <c r="R8" s="51" t="n">
        <v>2100</v>
      </c>
      <c r="S8" s="54">
        <f>IFERROR(IF(R8="","",R8*Q8*0.3),"")</f>
        <v/>
      </c>
      <c r="T8" s="54">
        <f>IFERROR(IF(R8="","",R8*P8*0.7),"")</f>
        <v/>
      </c>
      <c r="U8" s="51" t="n">
        <v>420</v>
      </c>
      <c r="V8" s="54">
        <f>IFERROR(IF(OR(S8="",T8=""),"",S8+T8-U8),"")</f>
        <v/>
      </c>
      <c r="W8" s="10">
        <f>IF(V8="","",IF(V8&gt;0,"Nachzahlung","Guthaben"))</f>
        <v/>
      </c>
      <c r="X8" s="10">
        <f>IFERROR(IF(N8&lt;M8,"Achtung: Aktueller Stand &lt; Vorjahresstand!",IF(O8=0,"Kein Verbrauch erfasst","OK")),"Bitte Zaehlerstand pruefen")</f>
        <v/>
      </c>
    </row>
    <row r="9">
      <c r="A9" s="3" t="inlineStr">
        <is>
          <t>Hamburg</t>
        </is>
      </c>
      <c r="B9" s="3" t="inlineStr">
        <is>
          <t>Goethestrasse</t>
        </is>
      </c>
      <c r="C9" s="3" t="inlineStr">
        <is>
          <t>45</t>
        </is>
      </c>
      <c r="D9" s="3" t="inlineStr">
        <is>
          <t>20095</t>
        </is>
      </c>
      <c r="E9" s="3" t="inlineStr">
        <is>
          <t>Hamburg</t>
        </is>
      </c>
      <c r="F9" s="3" t="inlineStr">
        <is>
          <t>App. 4</t>
        </is>
      </c>
      <c r="G9" s="3" t="inlineStr">
        <is>
          <t>Stefan Weber</t>
        </is>
      </c>
      <c r="H9" s="50" t="n">
        <v>46023</v>
      </c>
      <c r="I9" s="50" t="n">
        <v>46387</v>
      </c>
      <c r="J9" s="5" t="n">
        <v>42.5</v>
      </c>
      <c r="K9" s="5" t="n">
        <v>1</v>
      </c>
      <c r="L9" s="3" t="inlineStr">
        <is>
          <t>HZ-3002</t>
        </is>
      </c>
      <c r="M9" s="5" t="n">
        <v>7800</v>
      </c>
      <c r="N9" s="5" t="n">
        <v>9350</v>
      </c>
      <c r="O9" s="6">
        <f>IF(AND(N9&lt;&gt;"",M9&lt;&gt;""),N9-M9,"")</f>
        <v/>
      </c>
      <c r="P9" s="7">
        <f>IFERROR(IF(O9="","",O9/SUM($O$3:$O$12)),"")</f>
        <v/>
      </c>
      <c r="Q9" s="7">
        <f>IFERROR(IF(J9="","",J9/SUM($J$3:$J$12)),"")</f>
        <v/>
      </c>
      <c r="R9" s="51" t="n">
        <v>2100</v>
      </c>
      <c r="S9" s="52">
        <f>IFERROR(IF(R9="","",R9*Q9*0.3),"")</f>
        <v/>
      </c>
      <c r="T9" s="52">
        <f>IFERROR(IF(R9="","",R9*P9*0.7),"")</f>
        <v/>
      </c>
      <c r="U9" s="51" t="n">
        <v>290</v>
      </c>
      <c r="V9" s="52">
        <f>IFERROR(IF(OR(S9="",T9=""),"",S9+T9-U9),"")</f>
        <v/>
      </c>
      <c r="W9" s="3">
        <f>IF(V9="","",IF(V9&gt;0,"Nachzahlung","Guthaben"))</f>
        <v/>
      </c>
      <c r="X9" s="3">
        <f>IFERROR(IF(N9&lt;M9,"Achtung: Aktueller Stand &lt; Vorjahresstand!",IF(O9=0,"Kein Verbrauch erfasst","OK")),"Bitte Zaehlerstand pruefen")</f>
        <v/>
      </c>
    </row>
    <row r="10">
      <c r="A10" s="10" t="inlineStr">
        <is>
          <t>Koeln</t>
        </is>
      </c>
      <c r="B10" s="10" t="inlineStr">
        <is>
          <t>Parkstrasse</t>
        </is>
      </c>
      <c r="C10" s="10" t="inlineStr">
        <is>
          <t>18</t>
        </is>
      </c>
      <c r="D10" s="10" t="inlineStr">
        <is>
          <t>50667</t>
        </is>
      </c>
      <c r="E10" s="10" t="inlineStr">
        <is>
          <t>Koeln</t>
        </is>
      </c>
      <c r="F10" s="10" t="inlineStr">
        <is>
          <t>DG Mitte</t>
        </is>
      </c>
      <c r="G10" s="10" t="inlineStr">
        <is>
          <t>Claudia Fischer</t>
        </is>
      </c>
      <c r="H10" s="53" t="n">
        <v>46023</v>
      </c>
      <c r="I10" s="53" t="n">
        <v>46387</v>
      </c>
      <c r="J10" s="5" t="n">
        <v>78</v>
      </c>
      <c r="K10" s="5" t="n">
        <v>2</v>
      </c>
      <c r="L10" s="10" t="inlineStr">
        <is>
          <t>HZ-4001</t>
        </is>
      </c>
      <c r="M10" s="5" t="n">
        <v>16400</v>
      </c>
      <c r="N10" s="5" t="n">
        <v>19700</v>
      </c>
      <c r="O10" s="12">
        <f>IF(AND(N10&lt;&gt;"",M10&lt;&gt;""),N10-M10,"")</f>
        <v/>
      </c>
      <c r="P10" s="13">
        <f>IFERROR(IF(O10="","",O10/SUM($O$3:$O$12)),"")</f>
        <v/>
      </c>
      <c r="Q10" s="13">
        <f>IFERROR(IF(J10="","",J10/SUM($J$3:$J$12)),"")</f>
        <v/>
      </c>
      <c r="R10" s="51" t="n">
        <v>2750</v>
      </c>
      <c r="S10" s="54">
        <f>IFERROR(IF(R10="","",R10*Q10*0.3),"")</f>
        <v/>
      </c>
      <c r="T10" s="54">
        <f>IFERROR(IF(R10="","",R10*P10*0.7),"")</f>
        <v/>
      </c>
      <c r="U10" s="51" t="n">
        <v>560</v>
      </c>
      <c r="V10" s="54">
        <f>IFERROR(IF(OR(S10="",T10=""),"",S10+T10-U10),"")</f>
        <v/>
      </c>
      <c r="W10" s="10">
        <f>IF(V10="","",IF(V10&gt;0,"Nachzahlung","Guthaben"))</f>
        <v/>
      </c>
      <c r="X10" s="10">
        <f>IFERROR(IF(N10&lt;M10,"Achtung: Aktueller Stand &lt; Vorjahresstand!",IF(O10=0,"Kein Verbrauch erfasst","OK")),"Bitte Zaehlerstand pruefen")</f>
        <v/>
      </c>
    </row>
    <row r="11">
      <c r="A11" s="3" t="inlineStr">
        <is>
          <t>Frankfurt am Main</t>
        </is>
      </c>
      <c r="B11" s="3" t="inlineStr">
        <is>
          <t>Berliner Allee</t>
        </is>
      </c>
      <c r="C11" s="3" t="inlineStr">
        <is>
          <t>9</t>
        </is>
      </c>
      <c r="D11" s="3" t="inlineStr">
        <is>
          <t>60311</t>
        </is>
      </c>
      <c r="E11" s="3" t="inlineStr">
        <is>
          <t>Frankfurt am Main</t>
        </is>
      </c>
      <c r="F11" s="3" t="inlineStr">
        <is>
          <t>WE 1a</t>
        </is>
      </c>
      <c r="G11" s="3" t="inlineStr">
        <is>
          <t>Markus Bauer</t>
        </is>
      </c>
      <c r="H11" s="50" t="n">
        <v>46023</v>
      </c>
      <c r="I11" s="50" t="n">
        <v>46387</v>
      </c>
      <c r="J11" s="5" t="n">
        <v>91</v>
      </c>
      <c r="K11" s="5" t="n">
        <v>4</v>
      </c>
      <c r="L11" s="3" t="inlineStr">
        <is>
          <t>HZ-5001</t>
        </is>
      </c>
      <c r="M11" s="5" t="n">
        <v>19800</v>
      </c>
      <c r="N11" s="5" t="n">
        <v>24100</v>
      </c>
      <c r="O11" s="6">
        <f>IF(AND(N11&lt;&gt;"",M11&lt;&gt;""),N11-M11,"")</f>
        <v/>
      </c>
      <c r="P11" s="7">
        <f>IFERROR(IF(O11="","",O11/SUM($O$3:$O$12)),"")</f>
        <v/>
      </c>
      <c r="Q11" s="7">
        <f>IFERROR(IF(J11="","",J11/SUM($J$3:$J$12)),"")</f>
        <v/>
      </c>
      <c r="R11" s="51" t="n">
        <v>3500</v>
      </c>
      <c r="S11" s="52">
        <f>IFERROR(IF(R11="","",R11*Q11*0.3),"")</f>
        <v/>
      </c>
      <c r="T11" s="52">
        <f>IFERROR(IF(R11="","",R11*P11*0.7),"")</f>
        <v/>
      </c>
      <c r="U11" s="51" t="n">
        <v>820</v>
      </c>
      <c r="V11" s="52">
        <f>IFERROR(IF(OR(S11="",T11=""),"",S11+T11-U11),"")</f>
        <v/>
      </c>
      <c r="W11" s="3">
        <f>IF(V11="","",IF(V11&gt;0,"Nachzahlung","Guthaben"))</f>
        <v/>
      </c>
      <c r="X11" s="3">
        <f>IFERROR(IF(N11&lt;M11,"Achtung: Aktueller Stand &lt; Vorjahresstand!",IF(O11=0,"Kein Verbrauch erfasst","OK")),"Bitte Zaehlerstand pruefen")</f>
        <v/>
      </c>
    </row>
    <row r="12" ht="18" customHeight="1">
      <c r="A12" s="10" t="inlineStr">
        <is>
          <t>Frankfurt am Main</t>
        </is>
      </c>
      <c r="B12" s="10" t="inlineStr">
        <is>
          <t>Berliner Allee</t>
        </is>
      </c>
      <c r="C12" s="10" t="inlineStr">
        <is>
          <t>9</t>
        </is>
      </c>
      <c r="D12" s="10" t="inlineStr">
        <is>
          <t>60311</t>
        </is>
      </c>
      <c r="E12" s="10" t="inlineStr">
        <is>
          <t>Frankfurt am Main</t>
        </is>
      </c>
      <c r="F12" s="10" t="inlineStr">
        <is>
          <t>WE 1b</t>
        </is>
      </c>
      <c r="G12" s="10" t="inlineStr">
        <is>
          <t>Nicole Schulz</t>
        </is>
      </c>
      <c r="H12" s="53" t="n">
        <v>46023</v>
      </c>
      <c r="I12" s="53" t="n">
        <v>46387</v>
      </c>
      <c r="J12" s="5" t="n">
        <v>63.5</v>
      </c>
      <c r="K12" s="5" t="n">
        <v>2</v>
      </c>
      <c r="L12" s="10" t="inlineStr">
        <is>
          <t>HZ-5002</t>
        </is>
      </c>
      <c r="M12" s="5" t="n">
        <v>11200</v>
      </c>
      <c r="N12" s="5" t="n">
        <v>13400</v>
      </c>
      <c r="O12" s="12">
        <f>IF(AND(N12&lt;&gt;"",M12&lt;&gt;""),N12-M12,"")</f>
        <v/>
      </c>
      <c r="P12" s="13">
        <f>IFERROR(IF(O12="","",O12/SUM($O$3:$O$12)),"")</f>
        <v/>
      </c>
      <c r="Q12" s="13">
        <f>IFERROR(IF(J12="","",J12/SUM($J$3:$J$12)),"")</f>
        <v/>
      </c>
      <c r="R12" s="51" t="n">
        <v>3500</v>
      </c>
      <c r="S12" s="54">
        <f>IFERROR(IF(R12="","",R12*Q12*0.3),"")</f>
        <v/>
      </c>
      <c r="T12" s="54">
        <f>IFERROR(IF(R12="","",R12*P12*0.7),"")</f>
        <v/>
      </c>
      <c r="U12" s="51" t="n">
        <v>470</v>
      </c>
      <c r="V12" s="54">
        <f>IFERROR(IF(OR(S12="",T12=""),"",S12+T12-U12),"")</f>
        <v/>
      </c>
      <c r="W12" s="10">
        <f>IF(V12="","",IF(V12&gt;0,"Nachzahlung","Guthaben"))</f>
        <v/>
      </c>
      <c r="X12" s="10">
        <f>IFERROR(IF(N12&lt;M12,"Achtung: Aktueller Stand &lt; Vorjahresstand!",IF(O12=0,"Kein Verbrauch erfasst","OK")),"Bitte Zaehlerstand pruefen")</f>
        <v/>
      </c>
    </row>
    <row r="13">
      <c r="A13" s="15" t="inlineStr">
        <is>
          <t>SUMME / GESAMT</t>
        </is>
      </c>
      <c r="B13" s="15" t="n"/>
      <c r="C13" s="15" t="n"/>
      <c r="D13" s="15" t="n"/>
      <c r="E13" s="15" t="n"/>
      <c r="F13" s="15" t="n"/>
      <c r="G13" s="15" t="n"/>
      <c r="H13" s="15" t="n"/>
      <c r="I13" s="15" t="n"/>
      <c r="J13" s="16">
        <f>SUM(J3:J12)</f>
        <v/>
      </c>
      <c r="K13" s="15" t="n"/>
      <c r="L13" s="15" t="n"/>
      <c r="M13" s="15" t="n"/>
      <c r="N13" s="15" t="n"/>
      <c r="O13" s="16">
        <f>SUM(O3:O12)</f>
        <v/>
      </c>
      <c r="P13" s="15" t="n"/>
      <c r="Q13" s="15" t="n"/>
      <c r="R13" s="55">
        <f>SUM(R3:R12)</f>
        <v/>
      </c>
      <c r="S13" s="55">
        <f>SUM(S3:S12)</f>
        <v/>
      </c>
      <c r="T13" s="55">
        <f>SUM(T3:T12)</f>
        <v/>
      </c>
      <c r="U13" s="55">
        <f>SUM(U3:U12)</f>
        <v/>
      </c>
      <c r="V13" s="55">
        <f>SUM(V3:V12)</f>
        <v/>
      </c>
      <c r="W13" s="15" t="n"/>
      <c r="X13" s="15" t="n"/>
    </row>
  </sheetData>
  <mergeCells count="1">
    <mergeCell ref="A1:X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M16"/>
  <sheetViews>
    <sheetView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32" customWidth="1" min="1" max="1"/>
    <col width="18" customWidth="1" min="2" max="2"/>
    <col width="10" customWidth="1" min="3" max="3"/>
    <col width="34" customWidth="1" min="4" max="4"/>
    <col width="18" customWidth="1" min="6" max="6"/>
    <col width="18" customWidth="1" min="7" max="7"/>
    <col width="18" customWidth="1" min="8" max="8"/>
    <col width="18" customWidth="1" min="9" max="9"/>
    <col width="18" customWidth="1" min="10" max="10"/>
    <col width="18" customWidth="1" min="12" max="12"/>
    <col width="16" customWidth="1" min="13" max="13"/>
  </cols>
  <sheetData>
    <row r="1" ht="28" customHeight="1">
      <c r="A1" s="1" t="inlineStr">
        <is>
          <t>Auswertung - Verbrauchsabhaengige Heizkosten 2026</t>
        </is>
      </c>
    </row>
    <row r="2">
      <c r="A2" s="2" t="inlineStr">
        <is>
          <t>Kennzahl</t>
        </is>
      </c>
      <c r="B2" s="2" t="inlineStr">
        <is>
          <t>Wert</t>
        </is>
      </c>
      <c r="C2" s="2" t="inlineStr">
        <is>
          <t>Einheit</t>
        </is>
      </c>
      <c r="D2" s="2" t="inlineStr">
        <is>
          <t>Bewertung</t>
        </is>
      </c>
      <c r="F2" s="2" t="inlineStr">
        <is>
          <t>Heizkosten je Wohneinheit</t>
        </is>
      </c>
    </row>
    <row r="3">
      <c r="A3" s="18" t="inlineStr">
        <is>
          <t>Gesamte Heizkosten</t>
        </is>
      </c>
      <c r="B3" s="56">
        <f>SUM(Heizkosten_Daten!R3:R12)</f>
        <v/>
      </c>
      <c r="C3" s="10" t="inlineStr">
        <is>
          <t>EUR</t>
        </is>
      </c>
      <c r="D3" s="10" t="n"/>
      <c r="F3" s="20" t="inlineStr">
        <is>
          <t>Wohneinheit</t>
        </is>
      </c>
      <c r="G3" s="20" t="inlineStr">
        <is>
          <t>Heizkosten EUR</t>
        </is>
      </c>
      <c r="H3" s="20" t="inlineStr">
        <is>
          <t>Verbrauchseinheiten</t>
        </is>
      </c>
      <c r="I3" s="20" t="inlineStr">
        <is>
          <t>Grundkosten EUR</t>
        </is>
      </c>
      <c r="J3" s="20" t="inlineStr">
        <is>
          <t>Verbrauchskosten EUR</t>
        </is>
      </c>
      <c r="L3" s="21" t="inlineStr">
        <is>
          <t>Kostenart</t>
        </is>
      </c>
      <c r="M3" s="21" t="inlineStr">
        <is>
          <t>Betrag EUR</t>
        </is>
      </c>
    </row>
    <row r="4">
      <c r="A4" s="22" t="inlineStr">
        <is>
          <t>Gesamte Verbrauchseinheiten</t>
        </is>
      </c>
      <c r="B4" s="23">
        <f>SUM(Heizkosten_Daten!O3:O12)</f>
        <v/>
      </c>
      <c r="C4" s="3" t="inlineStr">
        <is>
          <t>kWh/HE</t>
        </is>
      </c>
      <c r="D4" s="3" t="n"/>
      <c r="F4" s="3" t="inlineStr">
        <is>
          <t>EG links</t>
        </is>
      </c>
      <c r="G4" s="52">
        <f>Heizkosten_Daten!R3</f>
        <v/>
      </c>
      <c r="H4" s="6">
        <f>Heizkosten_Daten!O3</f>
        <v/>
      </c>
      <c r="I4" s="52">
        <f>Heizkosten_Daten!S3</f>
        <v/>
      </c>
      <c r="J4" s="52">
        <f>Heizkosten_Daten!T3</f>
        <v/>
      </c>
      <c r="L4" s="24" t="inlineStr">
        <is>
          <t>Grundkosten</t>
        </is>
      </c>
      <c r="M4" s="57">
        <f>SUM(Heizkosten_Daten!S3:S12)</f>
        <v/>
      </c>
    </row>
    <row r="5">
      <c r="A5" s="18" t="inlineStr">
        <is>
          <t>Anz. Einheiten gesamt</t>
        </is>
      </c>
      <c r="B5" s="23">
        <f>COUNTA(Heizkosten_Daten!F3:F12)</f>
        <v/>
      </c>
      <c r="C5" s="10" t="inlineStr">
        <is>
          <t>Stk.</t>
        </is>
      </c>
      <c r="D5" s="10" t="n"/>
      <c r="F5" s="10" t="inlineStr">
        <is>
          <t>EG rechts</t>
        </is>
      </c>
      <c r="G5" s="54">
        <f>Heizkosten_Daten!R4</f>
        <v/>
      </c>
      <c r="H5" s="12">
        <f>Heizkosten_Daten!O4</f>
        <v/>
      </c>
      <c r="I5" s="54">
        <f>Heizkosten_Daten!S4</f>
        <v/>
      </c>
      <c r="J5" s="54">
        <f>Heizkosten_Daten!T4</f>
        <v/>
      </c>
      <c r="L5" s="26" t="inlineStr">
        <is>
          <t>Verbrauchskosten</t>
        </is>
      </c>
      <c r="M5" s="58">
        <f>SUM(Heizkosten_Daten!T3:T12)</f>
        <v/>
      </c>
    </row>
    <row r="6">
      <c r="A6" s="22" t="inlineStr">
        <is>
          <t>Anz. Einheiten Nachzahlung</t>
        </is>
      </c>
      <c r="B6" s="23">
        <f>COUNTIF(Heizkosten_Daten!W3:W12,"Nachzahlung")</f>
        <v/>
      </c>
      <c r="C6" s="3" t="inlineStr">
        <is>
          <t>Stk.</t>
        </is>
      </c>
      <c r="D6" s="3">
        <f>IF(B5&gt;0,"Achtung: Nachzahlungen vorhanden","Alle ausgeglichen")</f>
        <v/>
      </c>
      <c r="F6" s="3" t="inlineStr">
        <is>
          <t>OG links</t>
        </is>
      </c>
      <c r="G6" s="52">
        <f>Heizkosten_Daten!R5</f>
        <v/>
      </c>
      <c r="H6" s="6">
        <f>Heizkosten_Daten!O5</f>
        <v/>
      </c>
      <c r="I6" s="52">
        <f>Heizkosten_Daten!S5</f>
        <v/>
      </c>
      <c r="J6" s="52">
        <f>Heizkosten_Daten!T5</f>
        <v/>
      </c>
    </row>
    <row r="7">
      <c r="A7" s="18" t="inlineStr">
        <is>
          <t>Anz. Einheiten Guthaben</t>
        </is>
      </c>
      <c r="B7" s="23">
        <f>COUNTIF(Heizkosten_Daten!W3:W12,"Guthaben")</f>
        <v/>
      </c>
      <c r="C7" s="10" t="inlineStr">
        <is>
          <t>Stk.</t>
        </is>
      </c>
      <c r="D7" s="10" t="n"/>
      <c r="F7" s="10" t="inlineStr">
        <is>
          <t>WE 1</t>
        </is>
      </c>
      <c r="G7" s="54">
        <f>Heizkosten_Daten!R6</f>
        <v/>
      </c>
      <c r="H7" s="12">
        <f>Heizkosten_Daten!O6</f>
        <v/>
      </c>
      <c r="I7" s="54">
        <f>Heizkosten_Daten!S6</f>
        <v/>
      </c>
      <c r="J7" s="54">
        <f>Heizkosten_Daten!T6</f>
        <v/>
      </c>
    </row>
    <row r="8">
      <c r="A8" s="22" t="inlineStr">
        <is>
          <t>Gesamte Wohnflaeche</t>
        </is>
      </c>
      <c r="B8" s="23">
        <f>SUM(Heizkosten_Daten!J3:J12)</f>
        <v/>
      </c>
      <c r="C8" s="3" t="inlineStr">
        <is>
          <t>m2</t>
        </is>
      </c>
      <c r="D8" s="3" t="n"/>
      <c r="F8" s="3" t="inlineStr">
        <is>
          <t>WE 2</t>
        </is>
      </c>
      <c r="G8" s="52">
        <f>Heizkosten_Daten!R7</f>
        <v/>
      </c>
      <c r="H8" s="6">
        <f>Heizkosten_Daten!O7</f>
        <v/>
      </c>
      <c r="I8" s="52">
        <f>Heizkosten_Daten!S7</f>
        <v/>
      </c>
      <c r="J8" s="52">
        <f>Heizkosten_Daten!T7</f>
        <v/>
      </c>
    </row>
    <row r="9">
      <c r="A9" s="18" t="inlineStr">
        <is>
          <t>Durchschn. Heizkosten je m2</t>
        </is>
      </c>
      <c r="B9" s="59">
        <f>IFERROR(SUM(Heizkosten_Daten!R3:R12)/SUM(Heizkosten_Daten!J3:J12),0)</f>
        <v/>
      </c>
      <c r="C9" s="10" t="inlineStr">
        <is>
          <t>EUR/m2</t>
        </is>
      </c>
      <c r="D9" s="10" t="n"/>
      <c r="F9" s="10" t="inlineStr">
        <is>
          <t>App. 3</t>
        </is>
      </c>
      <c r="G9" s="54">
        <f>Heizkosten_Daten!R8</f>
        <v/>
      </c>
      <c r="H9" s="12">
        <f>Heizkosten_Daten!O8</f>
        <v/>
      </c>
      <c r="I9" s="54">
        <f>Heizkosten_Daten!S8</f>
        <v/>
      </c>
      <c r="J9" s="54">
        <f>Heizkosten_Daten!T8</f>
        <v/>
      </c>
    </row>
    <row r="10">
      <c r="A10" s="22" t="inlineStr">
        <is>
          <t>Durchschn. Verbrauch je m2</t>
        </is>
      </c>
      <c r="B10" s="23">
        <f>IFERROR(SUM(Heizkosten_Daten!O3:O12)/SUM(Heizkosten_Daten!J3:J12),0)</f>
        <v/>
      </c>
      <c r="C10" s="3" t="inlineStr">
        <is>
          <t>HE/m2</t>
        </is>
      </c>
      <c r="D10" s="3" t="n"/>
      <c r="F10" s="3" t="inlineStr">
        <is>
          <t>App. 4</t>
        </is>
      </c>
      <c r="G10" s="52">
        <f>Heizkosten_Daten!R9</f>
        <v/>
      </c>
      <c r="H10" s="6">
        <f>Heizkosten_Daten!O9</f>
        <v/>
      </c>
      <c r="I10" s="52">
        <f>Heizkosten_Daten!S9</f>
        <v/>
      </c>
      <c r="J10" s="52">
        <f>Heizkosten_Daten!T9</f>
        <v/>
      </c>
    </row>
    <row r="11">
      <c r="A11" s="18" t="inlineStr">
        <is>
          <t>Summe Grundkosten</t>
        </is>
      </c>
      <c r="B11" s="56">
        <f>SUM(Heizkosten_Daten!S3:S12)</f>
        <v/>
      </c>
      <c r="C11" s="10" t="inlineStr">
        <is>
          <t>EUR</t>
        </is>
      </c>
      <c r="D11" s="10" t="n"/>
      <c r="F11" s="10" t="inlineStr">
        <is>
          <t>DG Mitte</t>
        </is>
      </c>
      <c r="G11" s="54">
        <f>Heizkosten_Daten!R10</f>
        <v/>
      </c>
      <c r="H11" s="12">
        <f>Heizkosten_Daten!O10</f>
        <v/>
      </c>
      <c r="I11" s="54">
        <f>Heizkosten_Daten!S10</f>
        <v/>
      </c>
      <c r="J11" s="54">
        <f>Heizkosten_Daten!T10</f>
        <v/>
      </c>
    </row>
    <row r="12">
      <c r="A12" s="22" t="inlineStr">
        <is>
          <t>Summe Verbrauchskosten</t>
        </is>
      </c>
      <c r="B12" s="56">
        <f>SUM(Heizkosten_Daten!T3:T12)</f>
        <v/>
      </c>
      <c r="C12" s="3" t="inlineStr">
        <is>
          <t>EUR</t>
        </is>
      </c>
      <c r="D12" s="3" t="n"/>
      <c r="F12" s="3" t="inlineStr">
        <is>
          <t>WE 1a</t>
        </is>
      </c>
      <c r="G12" s="52">
        <f>Heizkosten_Daten!R11</f>
        <v/>
      </c>
      <c r="H12" s="6">
        <f>Heizkosten_Daten!O11</f>
        <v/>
      </c>
      <c r="I12" s="52">
        <f>Heizkosten_Daten!S11</f>
        <v/>
      </c>
      <c r="J12" s="52">
        <f>Heizkosten_Daten!T11</f>
        <v/>
      </c>
    </row>
    <row r="13">
      <c r="A13" s="18" t="inlineStr">
        <is>
          <t>Anteil Grundkosten %</t>
        </is>
      </c>
      <c r="B13" s="29">
        <f>IFERROR(SUM(Heizkosten_Daten!S3:S12)/SUM(Heizkosten_Daten!R3:R12),0)</f>
        <v/>
      </c>
      <c r="C13" s="10" t="inlineStr">
        <is>
          <t>%</t>
        </is>
      </c>
      <c r="D13" s="10" t="n"/>
      <c r="F13" s="10" t="inlineStr">
        <is>
          <t>WE 1b</t>
        </is>
      </c>
      <c r="G13" s="54">
        <f>Heizkosten_Daten!R12</f>
        <v/>
      </c>
      <c r="H13" s="12">
        <f>Heizkosten_Daten!O12</f>
        <v/>
      </c>
      <c r="I13" s="54">
        <f>Heizkosten_Daten!S12</f>
        <v/>
      </c>
      <c r="J13" s="54">
        <f>Heizkosten_Daten!T12</f>
        <v/>
      </c>
    </row>
    <row r="14">
      <c r="A14" s="22" t="inlineStr">
        <is>
          <t>Anteil Verbrauchskosten %</t>
        </is>
      </c>
      <c r="B14" s="29">
        <f>IFERROR(SUM(Heizkosten_Daten!T3:T12)/SUM(Heizkosten_Daten!R3:R12),0)</f>
        <v/>
      </c>
      <c r="C14" s="3" t="inlineStr">
        <is>
          <t>%</t>
        </is>
      </c>
      <c r="D14" s="3" t="n"/>
    </row>
    <row r="15">
      <c r="A15" s="18" t="inlineStr">
        <is>
          <t>Summe Vorauszahlungen</t>
        </is>
      </c>
      <c r="B15" s="56">
        <f>SUM(Heizkosten_Daten!U3:U12)</f>
        <v/>
      </c>
      <c r="C15" s="10" t="inlineStr">
        <is>
          <t>EUR</t>
        </is>
      </c>
      <c r="D15" s="10" t="n"/>
    </row>
    <row r="16">
      <c r="A16" s="22" t="inlineStr">
        <is>
          <t>Summe Nachzahlungen/Guthaben</t>
        </is>
      </c>
      <c r="B16" s="56">
        <f>SUM(Heizkosten_Daten!V3:V12)</f>
        <v/>
      </c>
      <c r="C16" s="3" t="inlineStr">
        <is>
          <t>EUR</t>
        </is>
      </c>
      <c r="D16" s="3">
        <f>IF(B16&gt;0,"Gesamtnachzahlung","Gesamtguthaben")</f>
        <v/>
      </c>
    </row>
  </sheetData>
  <mergeCells count="1">
    <mergeCell ref="A1:J1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F40"/>
  <sheetViews>
    <sheetView workbookViewId="0">
      <selection activeCell="A1" sqref="A1"/>
    </sheetView>
  </sheetViews>
  <sheetFormatPr baseColWidth="8" defaultRowHeight="15"/>
  <cols>
    <col width="6" customWidth="1" min="1" max="1"/>
    <col width="28" customWidth="1" min="2" max="2"/>
    <col width="55" customWidth="1" min="3" max="3"/>
    <col width="20" customWidth="1" min="4" max="4"/>
    <col width="20" customWidth="1" min="5" max="5"/>
    <col width="20" customWidth="1" min="6" max="6"/>
  </cols>
  <sheetData>
    <row r="1" ht="28" customHeight="1">
      <c r="A1" s="1" t="inlineStr">
        <is>
          <t>Hinweise zur Nutzung - Verbrauchsabhaengige Heizkosten-Erfassung</t>
        </is>
      </c>
    </row>
    <row r="2" ht="20" customHeight="1">
      <c r="A2" s="30" t="n"/>
      <c r="B2" s="31" t="inlineStr">
        <is>
          <t>ALLGEMEINE HINWEISE</t>
        </is>
      </c>
      <c r="C2" s="60" t="n"/>
      <c r="D2" s="60" t="n"/>
      <c r="E2" s="60" t="n"/>
      <c r="F2" s="61" t="n"/>
    </row>
    <row r="3" ht="20" customHeight="1">
      <c r="A3" s="24" t="n"/>
      <c r="B3" s="32" t="inlineStr">
        <is>
          <t>1.</t>
        </is>
      </c>
      <c r="C3" s="33" t="inlineStr">
        <is>
          <t>Blatt Heizkosten_Daten ist das zentrale Erfassungsblatt.</t>
        </is>
      </c>
      <c r="D3" s="60" t="n"/>
      <c r="E3" s="60" t="n"/>
      <c r="F3" s="61" t="n"/>
    </row>
    <row r="4" ht="20" customHeight="1">
      <c r="A4" s="34" t="n"/>
      <c r="B4" s="35" t="inlineStr">
        <is>
          <t>2.</t>
        </is>
      </c>
      <c r="C4" s="36" t="inlineStr">
        <is>
          <t>Tragen Sie alle Eingaben in den hellgelb markierten Feldern ein (Wohnflaeche, Personen, Zaehlerstaende, Heizkosten, Vorauszahlungen).</t>
        </is>
      </c>
      <c r="D4" s="60" t="n"/>
      <c r="E4" s="60" t="n"/>
      <c r="F4" s="61" t="n"/>
    </row>
    <row r="5" ht="20" customHeight="1">
      <c r="A5" s="24" t="n"/>
      <c r="B5" s="32" t="inlineStr">
        <is>
          <t>3.</t>
        </is>
      </c>
      <c r="C5" s="33" t="inlineStr">
        <is>
          <t>Die gruen/blau markierten Felder werden automatisch per Formel berechnet - bitte nicht manuell ueberschreiben.</t>
        </is>
      </c>
      <c r="D5" s="60" t="n"/>
      <c r="E5" s="60" t="n"/>
      <c r="F5" s="61" t="n"/>
    </row>
    <row r="6" ht="20" customHeight="1">
      <c r="A6" s="26" t="n"/>
      <c r="B6" s="37" t="inlineStr">
        <is>
          <t>4.</t>
        </is>
      </c>
      <c r="C6" s="38" t="inlineStr">
        <is>
          <t>Datumsfelder sind im Format TT.MM.JJJJ einzutragen (z. B. 01.01.2026).</t>
        </is>
      </c>
      <c r="D6" s="60" t="n"/>
      <c r="E6" s="60" t="n"/>
      <c r="F6" s="61" t="n"/>
    </row>
    <row r="7" ht="20" customHeight="1">
      <c r="A7" s="24" t="n"/>
      <c r="B7" s="32" t="inlineStr">
        <is>
          <t>5.</t>
        </is>
      </c>
      <c r="C7" s="33" t="inlineStr">
        <is>
          <t>Alle Geldbetraege sind in Euro (EUR) anzugeben.</t>
        </is>
      </c>
      <c r="D7" s="60" t="n"/>
      <c r="E7" s="60" t="n"/>
      <c r="F7" s="61" t="n"/>
    </row>
    <row r="8" ht="20" customHeight="1">
      <c r="A8" s="30" t="n"/>
      <c r="B8" s="31" t="inlineStr">
        <is>
          <t>SPALTENUEBERSICHT - Eingabefelder</t>
        </is>
      </c>
      <c r="C8" s="60" t="n"/>
      <c r="D8" s="60" t="n"/>
      <c r="E8" s="60" t="n"/>
      <c r="F8" s="61" t="n"/>
    </row>
    <row r="9" ht="20" customHeight="1">
      <c r="A9" s="24" t="n"/>
      <c r="B9" s="32" t="inlineStr">
        <is>
          <t>Objekt</t>
        </is>
      </c>
      <c r="C9" s="33" t="inlineStr">
        <is>
          <t>Name oder Bezeichnung des Gebaeudes/Objekts.</t>
        </is>
      </c>
      <c r="D9" s="60" t="n"/>
      <c r="E9" s="60" t="n"/>
      <c r="F9" s="61" t="n"/>
    </row>
    <row r="10" ht="20" customHeight="1">
      <c r="A10" s="26" t="n"/>
      <c r="B10" s="37" t="inlineStr">
        <is>
          <t>Strasse / Hausnr.</t>
        </is>
      </c>
      <c r="C10" s="38" t="inlineStr">
        <is>
          <t>Strassenname und Hausnummer des Objekts.</t>
        </is>
      </c>
      <c r="D10" s="60" t="n"/>
      <c r="E10" s="60" t="n"/>
      <c r="F10" s="61" t="n"/>
    </row>
    <row r="11" ht="20" customHeight="1">
      <c r="A11" s="24" t="n"/>
      <c r="B11" s="32" t="inlineStr">
        <is>
          <t>PLZ / Ort</t>
        </is>
      </c>
      <c r="C11" s="33" t="inlineStr">
        <is>
          <t>Postleitzahl und Ortsname.</t>
        </is>
      </c>
      <c r="D11" s="60" t="n"/>
      <c r="E11" s="60" t="n"/>
      <c r="F11" s="61" t="n"/>
    </row>
    <row r="12" ht="20" customHeight="1">
      <c r="A12" s="26" t="n"/>
      <c r="B12" s="37" t="inlineStr">
        <is>
          <t>Wohneinheit</t>
        </is>
      </c>
      <c r="C12" s="38" t="inlineStr">
        <is>
          <t>Bezeichnung der Wohnung (z. B. EG links, WE 1, App. 3).</t>
        </is>
      </c>
      <c r="D12" s="60" t="n"/>
      <c r="E12" s="60" t="n"/>
      <c r="F12" s="61" t="n"/>
    </row>
    <row r="13" ht="20" customHeight="1">
      <c r="A13" s="24" t="n"/>
      <c r="B13" s="32" t="inlineStr">
        <is>
          <t>Mieter / Eigentuemer</t>
        </is>
      </c>
      <c r="C13" s="33" t="inlineStr">
        <is>
          <t>Name des Mieters oder Eigentuemers der Einheit.</t>
        </is>
      </c>
      <c r="D13" s="60" t="n"/>
      <c r="E13" s="60" t="n"/>
      <c r="F13" s="61" t="n"/>
    </row>
    <row r="14" ht="20" customHeight="1">
      <c r="A14" s="26" t="n"/>
      <c r="B14" s="37" t="inlineStr">
        <is>
          <t>Zeitraum von/bis</t>
        </is>
      </c>
      <c r="C14" s="38" t="inlineStr">
        <is>
          <t>Abrechnungszeitraum, ueblicherweise 01.01. bis 31.12. des Jahres.</t>
        </is>
      </c>
      <c r="D14" s="60" t="n"/>
      <c r="E14" s="60" t="n"/>
      <c r="F14" s="61" t="n"/>
    </row>
    <row r="15" ht="20" customHeight="1">
      <c r="A15" s="24" t="n"/>
      <c r="B15" s="32" t="inlineStr">
        <is>
          <t>Wohnflaeche m2</t>
        </is>
      </c>
      <c r="C15" s="33" t="inlineStr">
        <is>
          <t>Wohnflaeche der Einheit in Quadratmetern (laut Mietvertrag/Grundbuch).</t>
        </is>
      </c>
      <c r="D15" s="60" t="n"/>
      <c r="E15" s="60" t="n"/>
      <c r="F15" s="61" t="n"/>
    </row>
    <row r="16" ht="20" customHeight="1">
      <c r="A16" s="26" t="n"/>
      <c r="B16" s="37" t="inlineStr">
        <is>
          <t>Personen</t>
        </is>
      </c>
      <c r="C16" s="38" t="inlineStr">
        <is>
          <t>Anzahl der in der Einheit gemeldeten/wohnenden Personen.</t>
        </is>
      </c>
      <c r="D16" s="60" t="n"/>
      <c r="E16" s="60" t="n"/>
      <c r="F16" s="61" t="n"/>
    </row>
    <row r="17" ht="20" customHeight="1">
      <c r="A17" s="24" t="n"/>
      <c r="B17" s="32" t="inlineStr">
        <is>
          <t>Zaehler Heizung</t>
        </is>
      </c>
      <c r="C17" s="33" t="inlineStr">
        <is>
          <t>Nummer des Heizkostenzaehlers oder Waermemengenzaehlers.</t>
        </is>
      </c>
      <c r="D17" s="60" t="n"/>
      <c r="E17" s="60" t="n"/>
      <c r="F17" s="61" t="n"/>
    </row>
    <row r="18" ht="20" customHeight="1">
      <c r="A18" s="26" t="n"/>
      <c r="B18" s="37" t="inlineStr">
        <is>
          <t>Vorjahresstand</t>
        </is>
      </c>
      <c r="C18" s="38" t="inlineStr">
        <is>
          <t>Ablesewert vom Beginn des Abrechnungszeitraums (Vorjahresablesung).</t>
        </is>
      </c>
      <c r="D18" s="60" t="n"/>
      <c r="E18" s="60" t="n"/>
      <c r="F18" s="61" t="n"/>
    </row>
    <row r="19" ht="20" customHeight="1">
      <c r="A19" s="24" t="n"/>
      <c r="B19" s="32" t="inlineStr">
        <is>
          <t>Aktueller Stand</t>
        </is>
      </c>
      <c r="C19" s="33" t="inlineStr">
        <is>
          <t>Ablesewert am Ende des Abrechnungszeitraums (aktuelle Ablesung).</t>
        </is>
      </c>
      <c r="D19" s="60" t="n"/>
      <c r="E19" s="60" t="n"/>
      <c r="F19" s="61" t="n"/>
    </row>
    <row r="20" ht="20" customHeight="1">
      <c r="A20" s="26" t="n"/>
      <c r="B20" s="37" t="inlineStr">
        <is>
          <t>Gesamt-Heizkosten EUR</t>
        </is>
      </c>
      <c r="C20" s="38" t="inlineStr">
        <is>
          <t>Gesamte zugeordnete Heizkosten fuer diese Einheit (inkl. Brennstoff, Wartung etc.).</t>
        </is>
      </c>
      <c r="D20" s="60" t="n"/>
      <c r="E20" s="60" t="n"/>
      <c r="F20" s="61" t="n"/>
    </row>
    <row r="21" ht="20" customHeight="1">
      <c r="A21" s="24" t="n"/>
      <c r="B21" s="32" t="inlineStr">
        <is>
          <t>Vorauszahlungen EUR</t>
        </is>
      </c>
      <c r="C21" s="33" t="inlineStr">
        <is>
          <t>Geleistete Heizkostenvorauszahlungen des Mieters im Abrechnungszeitraum.</t>
        </is>
      </c>
      <c r="D21" s="60" t="n"/>
      <c r="E21" s="60" t="n"/>
      <c r="F21" s="61" t="n"/>
    </row>
    <row r="22" ht="20" customHeight="1">
      <c r="A22" s="30" t="n"/>
      <c r="B22" s="31" t="inlineStr">
        <is>
          <t>AUTOMATISCH BERECHNETE FELDER</t>
        </is>
      </c>
      <c r="C22" s="60" t="n"/>
      <c r="D22" s="60" t="n"/>
      <c r="E22" s="60" t="n"/>
      <c r="F22" s="61" t="n"/>
    </row>
    <row r="23" ht="20" customHeight="1">
      <c r="A23" s="24" t="n"/>
      <c r="B23" s="32" t="inlineStr">
        <is>
          <t>Verbrauchseinheiten</t>
        </is>
      </c>
      <c r="C23" s="33" t="inlineStr">
        <is>
          <t>Aktueller Stand minus Vorjahresstand. Wird automatisch berechnet.</t>
        </is>
      </c>
      <c r="D23" s="60" t="n"/>
      <c r="E23" s="60" t="n"/>
      <c r="F23" s="61" t="n"/>
    </row>
    <row r="24" ht="20" customHeight="1">
      <c r="A24" s="26" t="n"/>
      <c r="B24" s="37" t="inlineStr">
        <is>
          <t>Verbrauchsanteil %</t>
        </is>
      </c>
      <c r="C24" s="38" t="inlineStr">
        <is>
          <t>Anteil der Einheit am Gesamtverbrauch aller Einheiten (nach HeizkV: mind. 70 %).</t>
        </is>
      </c>
      <c r="D24" s="60" t="n"/>
      <c r="E24" s="60" t="n"/>
      <c r="F24" s="61" t="n"/>
    </row>
    <row r="25" ht="20" customHeight="1">
      <c r="A25" s="24" t="n"/>
      <c r="B25" s="32" t="inlineStr">
        <is>
          <t>Grundkosten-Anteil %</t>
        </is>
      </c>
      <c r="C25" s="33" t="inlineStr">
        <is>
          <t>Anteil nach Wohnflaeche (Verteilerschluessel fuer 30 % Grundkosten).</t>
        </is>
      </c>
      <c r="D25" s="60" t="n"/>
      <c r="E25" s="60" t="n"/>
      <c r="F25" s="61" t="n"/>
    </row>
    <row r="26" ht="20" customHeight="1">
      <c r="A26" s="26" t="n"/>
      <c r="B26" s="37" t="inlineStr">
        <is>
          <t>Grundkosten EUR</t>
        </is>
      </c>
      <c r="C26" s="38" t="inlineStr">
        <is>
          <t>30 % der Gesamt-Heizkosten, verteilt nach Wohnflaeche.</t>
        </is>
      </c>
      <c r="D26" s="60" t="n"/>
      <c r="E26" s="60" t="n"/>
      <c r="F26" s="61" t="n"/>
    </row>
    <row r="27" ht="20" customHeight="1">
      <c r="A27" s="24" t="n"/>
      <c r="B27" s="32" t="inlineStr">
        <is>
          <t>Verbrauchskosten EUR</t>
        </is>
      </c>
      <c r="C27" s="33" t="inlineStr">
        <is>
          <t>70 % der Gesamt-Heizkosten, verteilt nach Verbrauchseinheiten.</t>
        </is>
      </c>
      <c r="D27" s="60" t="n"/>
      <c r="E27" s="60" t="n"/>
      <c r="F27" s="61" t="n"/>
    </row>
    <row r="28" ht="20" customHeight="1">
      <c r="A28" s="26" t="n"/>
      <c r="B28" s="37" t="inlineStr">
        <is>
          <t>Nachzahlung/Guthaben EUR</t>
        </is>
      </c>
      <c r="C28" s="38" t="inlineStr">
        <is>
          <t>Differenz aus Heizkosten und Vorauszahlungen. Positiv = Nachzahlung, negativ = Guthaben.</t>
        </is>
      </c>
      <c r="D28" s="60" t="n"/>
      <c r="E28" s="60" t="n"/>
      <c r="F28" s="61" t="n"/>
    </row>
    <row r="29" ht="20" customHeight="1">
      <c r="A29" s="24" t="n"/>
      <c r="B29" s="32" t="inlineStr">
        <is>
          <t>Status</t>
        </is>
      </c>
      <c r="C29" s="33" t="inlineStr">
        <is>
          <t>Zeigt automatisch Nachzahlung oder Guthaben an.</t>
        </is>
      </c>
      <c r="D29" s="60" t="n"/>
      <c r="E29" s="60" t="n"/>
      <c r="F29" s="61" t="n"/>
    </row>
    <row r="30" ht="20" customHeight="1">
      <c r="A30" s="26" t="n"/>
      <c r="B30" s="37" t="inlineStr">
        <is>
          <t>Hinweis</t>
        </is>
      </c>
      <c r="C30" s="38" t="inlineStr">
        <is>
          <t>Plausibilitaetspruefung: Warnung bei Zaehlerstand-Fehlern oder fehlenden Werten.</t>
        </is>
      </c>
      <c r="D30" s="60" t="n"/>
      <c r="E30" s="60" t="n"/>
      <c r="F30" s="61" t="n"/>
    </row>
    <row r="31" ht="20" customHeight="1">
      <c r="A31" s="30" t="n"/>
      <c r="B31" s="31" t="inlineStr">
        <is>
          <t>RECHTLICHE HINWEISE</t>
        </is>
      </c>
      <c r="C31" s="60" t="n"/>
      <c r="D31" s="60" t="n"/>
      <c r="E31" s="60" t="n"/>
      <c r="F31" s="61" t="n"/>
    </row>
    <row r="32" ht="20" customHeight="1">
      <c r="A32" s="24" t="n"/>
      <c r="B32" s="32" t="inlineStr">
        <is>
          <t>HeizkV 7</t>
        </is>
      </c>
      <c r="C32" s="33" t="inlineStr">
        <is>
          <t>Gemaess Heizkostenverordnung sind mind. 50 %, hoechstens 70 % der Kosten nach Verbrauch abzurechnen. Diese Vorlage verwendet 70 % Verbrauch / 30 % Grundkosten.</t>
        </is>
      </c>
      <c r="D32" s="60" t="n"/>
      <c r="E32" s="60" t="n"/>
      <c r="F32" s="61" t="n"/>
    </row>
    <row r="33" ht="20" customHeight="1">
      <c r="A33" s="26" t="n"/>
      <c r="B33" s="37" t="inlineStr">
        <is>
          <t>HeizkV 9</t>
        </is>
      </c>
      <c r="C33" s="38" t="inlineStr">
        <is>
          <t>Bei Ausfall von Messgeraeten gelten Schaetzungsregeln. Bitte ggf. Fachberater hinzuziehen.</t>
        </is>
      </c>
      <c r="D33" s="60" t="n"/>
      <c r="E33" s="60" t="n"/>
      <c r="F33" s="61" t="n"/>
    </row>
    <row r="34" ht="20" customHeight="1">
      <c r="A34" s="24" t="n"/>
      <c r="B34" s="32" t="inlineStr">
        <is>
          <t>Haftungshinweis</t>
        </is>
      </c>
      <c r="C34" s="39" t="inlineStr">
        <is>
          <t>Diese Vorlage dient als Orientierungshilfe. Fuer steuerliche und rechtliche Verbindlichkeit wenden Sie sich bitte an einen Steuerberater oder Rechtsanwalt.</t>
        </is>
      </c>
      <c r="D34" s="60" t="n"/>
      <c r="E34" s="60" t="n"/>
      <c r="F34" s="61" t="n"/>
    </row>
    <row r="35" ht="20" customHeight="1">
      <c r="A35" s="30" t="n"/>
      <c r="B35" s="31" t="inlineStr">
        <is>
          <t>FARBKODIERUNG</t>
        </is>
      </c>
      <c r="C35" s="60" t="n"/>
      <c r="D35" s="60" t="n"/>
      <c r="E35" s="60" t="n"/>
      <c r="F35" s="61" t="n"/>
    </row>
    <row r="36" ht="20" customHeight="1">
      <c r="A36" s="34" t="n"/>
      <c r="B36" s="35" t="inlineStr">
        <is>
          <t>Hellgelb (FFFBEB)</t>
        </is>
      </c>
      <c r="C36" s="36" t="inlineStr">
        <is>
          <t>Eingabefelder - hier sind manuelle Eingaben erforderlich.</t>
        </is>
      </c>
      <c r="D36" s="60" t="n"/>
      <c r="E36" s="60" t="n"/>
      <c r="F36" s="61" t="n"/>
    </row>
    <row r="37" ht="20" customHeight="1">
      <c r="A37" s="40" t="n"/>
      <c r="B37" s="41" t="inlineStr">
        <is>
          <t>Hellgruen (DCFCE7)</t>
        </is>
      </c>
      <c r="C37" s="42" t="inlineStr">
        <is>
          <t>Berechnungsfelder - werden automatisch ermittelt.</t>
        </is>
      </c>
      <c r="D37" s="60" t="n"/>
      <c r="E37" s="60" t="n"/>
      <c r="F37" s="61" t="n"/>
    </row>
    <row r="38" ht="20" customHeight="1">
      <c r="A38" s="43" t="n"/>
      <c r="B38" s="44" t="inlineStr">
        <is>
          <t>Hellrot (FEE2E2)</t>
        </is>
      </c>
      <c r="C38" s="45" t="inlineStr">
        <is>
          <t>Warnmeldungen oder negative Abweichungen.</t>
        </is>
      </c>
      <c r="D38" s="60" t="n"/>
      <c r="E38" s="60" t="n"/>
      <c r="F38" s="61" t="n"/>
    </row>
    <row r="39" ht="20" customHeight="1">
      <c r="A39" s="46" t="n"/>
      <c r="B39" s="47" t="inlineStr">
        <is>
          <t>Dunkelblau (1E293B)</t>
        </is>
      </c>
      <c r="C39" s="48" t="inlineStr">
        <is>
          <t>Titelzeilen und Hauptueberschriften.</t>
        </is>
      </c>
      <c r="D39" s="60" t="n"/>
      <c r="E39" s="60" t="n"/>
      <c r="F39" s="61" t="n"/>
    </row>
    <row r="40" ht="20" customHeight="1">
      <c r="A40" s="30" t="n"/>
      <c r="B40" s="31" t="inlineStr">
        <is>
          <t>Rot (C8102E)</t>
        </is>
      </c>
      <c r="C40" s="49" t="inlineStr">
        <is>
          <t>Abschnittsueberschriften.</t>
        </is>
      </c>
      <c r="D40" s="60" t="n"/>
      <c r="E40" s="60" t="n"/>
      <c r="F40" s="61" t="n"/>
    </row>
  </sheetData>
  <mergeCells count="40">
    <mergeCell ref="A1:F1"/>
    <mergeCell ref="B2:F2"/>
    <mergeCell ref="C3:F3"/>
    <mergeCell ref="C4:F4"/>
    <mergeCell ref="C5:F5"/>
    <mergeCell ref="C6:F6"/>
    <mergeCell ref="C7:F7"/>
    <mergeCell ref="B8:F8"/>
    <mergeCell ref="C9:F9"/>
    <mergeCell ref="C10:F10"/>
    <mergeCell ref="C11:F11"/>
    <mergeCell ref="C12:F12"/>
    <mergeCell ref="C13:F13"/>
    <mergeCell ref="C14:F14"/>
    <mergeCell ref="C15:F15"/>
    <mergeCell ref="C16:F16"/>
    <mergeCell ref="C17:F17"/>
    <mergeCell ref="C18:F18"/>
    <mergeCell ref="C19:F19"/>
    <mergeCell ref="C20:F20"/>
    <mergeCell ref="C21:F21"/>
    <mergeCell ref="B22:F22"/>
    <mergeCell ref="C23:F23"/>
    <mergeCell ref="C24:F24"/>
    <mergeCell ref="C25:F25"/>
    <mergeCell ref="C26:F26"/>
    <mergeCell ref="C27:F27"/>
    <mergeCell ref="C28:F28"/>
    <mergeCell ref="C29:F29"/>
    <mergeCell ref="C30:F30"/>
    <mergeCell ref="B31:F31"/>
    <mergeCell ref="C32:F32"/>
    <mergeCell ref="C33:F33"/>
    <mergeCell ref="C34:F34"/>
    <mergeCell ref="B35:F35"/>
    <mergeCell ref="C36:F36"/>
    <mergeCell ref="C37:F37"/>
    <mergeCell ref="C38:F38"/>
    <mergeCell ref="C39:F39"/>
    <mergeCell ref="C40:F40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2026-06-19T12:20:35Z</dcterms:created>
  <dcterms:modified xmlns:dcterms="http://purl.org/dc/terms/" xmlns:xsi="http://www.w3.org/2001/XMLSchema-instance" xsi:type="dcterms:W3CDTF">2026-06-19T12:20:35Z</dcterms:modified>
</cp:coreProperties>
</file>