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rechnung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'Berechnung'!$A$6:$AC$106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0.0%"/>
    <numFmt numFmtId="166" formatCode="DD.MM.YYYY"/>
    <numFmt numFmtId="167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374151"/>
      <sz val="10"/>
    </font>
    <font>
      <name val="Calibri"/>
      <b val="1"/>
      <color rgb="00FFFFFF"/>
      <sz val="11"/>
    </font>
    <font>
      <name val="Calibri"/>
      <b val="1"/>
      <color rgb="001F2937"/>
      <sz val="10"/>
    </font>
    <font>
      <name val="Calibri"/>
      <color rgb="001F2937"/>
      <sz val="10"/>
    </font>
    <font>
      <name val="Calibri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16A34A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166" fontId="5" fillId="5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164" fontId="5" fillId="6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167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164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1" fontId="6" fillId="7" borderId="1" applyAlignment="1" pivotButton="0" quotePrefix="0" xfId="0">
      <alignment horizontal="center" vertical="center" wrapText="1"/>
    </xf>
    <xf numFmtId="1" fontId="6" fillId="8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center" vertical="center" wrapText="1"/>
    </xf>
    <xf numFmtId="1" fontId="5" fillId="4" borderId="1" applyAlignment="1" pivotButton="0" quotePrefix="0" xfId="0">
      <alignment horizontal="center" vertical="center" wrapText="1"/>
    </xf>
    <xf numFmtId="164" fontId="6" fillId="8" borderId="1" applyAlignment="1" pivotButton="0" quotePrefix="0" xfId="0">
      <alignment horizontal="center" vertical="center" wrapText="1"/>
    </xf>
    <xf numFmtId="164" fontId="6" fillId="7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6" fillId="8" borderId="1" applyAlignment="1" pivotButton="0" quotePrefix="0" xfId="0">
      <alignment horizontal="left" vertical="center" wrapText="1"/>
    </xf>
    <xf numFmtId="166" fontId="5" fillId="5" borderId="1" applyAlignment="1" pivotButton="0" quotePrefix="0" xfId="0">
      <alignment horizontal="center" vertical="center" wrapText="1"/>
    </xf>
    <xf numFmtId="167" fontId="5" fillId="6" borderId="1" applyAlignment="1" pivotButton="0" quotePrefix="0" xfId="0">
      <alignment horizontal="center" vertical="center" wrapText="1"/>
    </xf>
    <xf numFmtId="167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Steuerpflichtiger Gewinn je Fall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'Berechnung'!X6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solidFill>
                <a:srgbClr val="DC2626"/>
              </a:solidFill>
              <a:prstDash val="solid"/>
            </a:ln>
          </spPr>
          <cat>
            <numRef>
              <f>'Berechnung'!$A$7:$A$106</f>
            </numRef>
          </cat>
          <val>
            <numRef>
              <f>'Berechnung'!$X$7:$X$106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Fall-Nr.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Gewinn in €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Geschätzte Gesamtsteuer je Eigentümer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'Berechnung'!AB6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solidFill>
                <a:srgbClr val="DC2626"/>
              </a:solidFill>
              <a:prstDash val="solid"/>
            </a:ln>
          </spPr>
          <cat>
            <numRef>
              <f>'Berechnung'!$B$7:$B$106</f>
            </numRef>
          </cat>
          <val>
            <numRef>
              <f>'Berechnung'!$AB$7:$AB$106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Gesamtsteuer in €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Eigentümer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Fälle nach Ergebnis</a:t>
            </a:r>
          </a:p>
        </rich>
      </tx>
    </title>
    <plotArea>
      <pieChart>
        <varyColors val="1"/>
        <ser>
          <idx val="0"/>
          <order val="0"/>
          <tx>
            <strRef>
              <f>'Übersicht'!N3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'Übersicht'!$M$4:$M$5</f>
            </numRef>
          </cat>
          <val>
            <numRef>
              <f>'Übersicht'!$N$4:$N$5</f>
            </numRef>
          </val>
        </ser>
        <dLbls>
          <showPercent val="1"/>
          <showLeaderLines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11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28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25" customWidth="1" min="3" max="3"/>
    <col width="20" customWidth="1" min="4" max="4"/>
    <col width="14" customWidth="1" min="5" max="5"/>
    <col width="14" customWidth="1" min="6" max="6"/>
    <col width="17" customWidth="1" min="7" max="7"/>
    <col width="17" customWidth="1" min="8" max="8"/>
    <col width="25" customWidth="1" min="9" max="9"/>
    <col width="18" customWidth="1" min="10" max="10"/>
    <col width="17" customWidth="1" min="11" max="11"/>
    <col width="16" customWidth="1" min="12" max="12"/>
    <col width="20" customWidth="1" min="13" max="13"/>
    <col width="14" customWidth="1" min="14" max="14"/>
    <col width="18" customWidth="1" min="15" max="15"/>
    <col width="29" customWidth="1" min="16" max="16"/>
    <col width="15" customWidth="1" min="17" max="17"/>
    <col width="18" customWidth="1" min="18" max="18"/>
    <col width="19" customWidth="1" min="19" max="19"/>
    <col width="19" customWidth="1" min="20" max="20"/>
    <col width="20" customWidth="1" min="21" max="21"/>
    <col width="24" customWidth="1" min="22" max="22"/>
    <col width="22" customWidth="1" min="23" max="23"/>
    <col width="20" customWidth="1" min="24" max="24"/>
    <col width="20" customWidth="1" min="25" max="25"/>
    <col width="21" customWidth="1" min="26" max="26"/>
    <col width="17" customWidth="1" min="27" max="27"/>
    <col width="19" customWidth="1" min="28" max="28"/>
    <col width="38" customWidth="1" min="29" max="29"/>
  </cols>
  <sheetData>
    <row r="1" ht="28" customHeight="1">
      <c r="A1" s="1" t="inlineStr">
        <is>
          <t>Spekulationssteuer Immobilie – Vereinfachte Berechnung nach § 23 EStG</t>
        </is>
      </c>
    </row>
    <row r="2">
      <c r="A2" s="2" t="inlineStr">
        <is>
          <t>Unverbindliche Orientierung für private Veräußerungsgeschäfte. Bitte beachten Sie die Hinweise im Blatt „Anleitung“.</t>
        </is>
      </c>
    </row>
    <row r="3">
      <c r="A3" s="3" t="inlineStr">
        <is>
          <t>Steuerpflichtiger Gesamtgewinn</t>
        </is>
      </c>
      <c r="B3" s="4">
        <f>SUM('Berechnung'!$X$7:$X$106)</f>
        <v/>
      </c>
      <c r="D3" s="3" t="inlineStr">
        <is>
          <t>Geschätzte Gesamtsteuer</t>
        </is>
      </c>
      <c r="E3" s="4">
        <f>SUM('Berechnung'!$AB$7:$AB$106)</f>
        <v/>
      </c>
      <c r="G3" s="3" t="inlineStr">
        <is>
          <t>Durchschnittlicher Grenzsteuersatz</t>
        </is>
      </c>
      <c r="H3" s="5">
        <f>IFERROR(AVERAGE('Berechnung'!$Y$7:$Y$106),0)</f>
        <v/>
      </c>
      <c r="J3" s="3" t="inlineStr">
        <is>
          <t>Steuerfreie Fälle</t>
        </is>
      </c>
      <c r="K3" s="6">
        <f>COUNTIF('Berechnung'!$W$7:$W$106,"Ja")</f>
        <v/>
      </c>
    </row>
    <row r="4"/>
    <row r="5"/>
    <row r="6" ht="48" customHeight="1">
      <c r="A6" s="7" t="inlineStr">
        <is>
          <t>Fall-Nr.</t>
        </is>
      </c>
      <c r="B6" s="7" t="inlineStr">
        <is>
          <t>Eigentümer</t>
        </is>
      </c>
      <c r="C6" s="7" t="inlineStr">
        <is>
          <t>Objektadresse</t>
        </is>
      </c>
      <c r="D6" s="7" t="inlineStr">
        <is>
          <t>Stadt</t>
        </is>
      </c>
      <c r="E6" s="7" t="inlineStr">
        <is>
          <t>Erwerbsdatum</t>
        </is>
      </c>
      <c r="F6" s="7" t="inlineStr">
        <is>
          <t>Verkaufsdatum</t>
        </is>
      </c>
      <c r="G6" s="7" t="inlineStr">
        <is>
          <t>Kaufpreis Immobilie</t>
        </is>
      </c>
      <c r="H6" s="7" t="inlineStr">
        <is>
          <t>Kaufnebenkosten</t>
        </is>
      </c>
      <c r="I6" s="7" t="inlineStr">
        <is>
          <t>Nachträgliche Anschaffungs-/Modernisierungskosten</t>
        </is>
      </c>
      <c r="J6" s="7" t="inlineStr">
        <is>
          <t>Instandhaltungsaufwand</t>
        </is>
      </c>
      <c r="K6" s="7" t="inlineStr">
        <is>
          <t>Verkaufspreis</t>
        </is>
      </c>
      <c r="L6" s="7" t="inlineStr">
        <is>
          <t>Verkaufskosten</t>
        </is>
      </c>
      <c r="M6" s="7" t="inlineStr">
        <is>
          <t>Maklerprovision Verkauf</t>
        </is>
      </c>
      <c r="N6" s="7" t="inlineStr">
        <is>
          <t>AfA bisher</t>
        </is>
      </c>
      <c r="O6" s="7" t="inlineStr">
        <is>
          <t>Vermietungsstatus</t>
        </is>
      </c>
      <c r="P6" s="7" t="inlineStr">
        <is>
          <t>Eigennutzung im Verkaufsjahr oder den zwei Vorjahren</t>
        </is>
      </c>
      <c r="Q6" s="7" t="inlineStr">
        <is>
          <t>Haltedauer in Jahren</t>
        </is>
      </c>
      <c r="R6" s="7" t="inlineStr">
        <is>
          <t>10-Jahres-Frist erfüllt?</t>
        </is>
      </c>
      <c r="S6" s="7" t="inlineStr">
        <is>
          <t>Veräußerungskosten gesamt</t>
        </is>
      </c>
      <c r="T6" s="7" t="inlineStr">
        <is>
          <t>Anschaffungskosten gesamt</t>
        </is>
      </c>
      <c r="U6" s="7" t="inlineStr">
        <is>
          <t>Bereinigter Verkaufserlös</t>
        </is>
      </c>
      <c r="V6" s="7" t="inlineStr">
        <is>
          <t>Steuerpflichtiger Gewinn vor Ausnahme</t>
        </is>
      </c>
      <c r="W6" s="7" t="inlineStr">
        <is>
          <t>Eigennutzungs-Ausnahme anwendbar?</t>
        </is>
      </c>
      <c r="X6" s="7" t="inlineStr">
        <is>
          <t>Steuerpflichtiger Gewinn</t>
        </is>
      </c>
      <c r="Y6" s="7" t="inlineStr">
        <is>
          <t>Persönlicher Grenzsteuersatz</t>
        </is>
      </c>
      <c r="Z6" s="7" t="inlineStr">
        <is>
          <t>Geschätzte Spekulationssteuer</t>
        </is>
      </c>
      <c r="AA6" s="7" t="inlineStr">
        <is>
          <t>Solidaritätszuschlag</t>
        </is>
      </c>
      <c r="AB6" s="7" t="inlineStr">
        <is>
          <t>Geschätzte Gesamtsteuer</t>
        </is>
      </c>
      <c r="AC6" s="7" t="inlineStr">
        <is>
          <t>Ergebnis / Hinweis</t>
        </is>
      </c>
    </row>
    <row r="7" ht="30" customHeight="1">
      <c r="A7" s="8" t="n">
        <v>1</v>
      </c>
      <c r="B7" s="9" t="inlineStr">
        <is>
          <t>Thomas Becker</t>
        </is>
      </c>
      <c r="C7" s="9" t="inlineStr">
        <is>
          <t>Hauptstraße 12</t>
        </is>
      </c>
      <c r="D7" s="9" t="inlineStr">
        <is>
          <t>Berlin</t>
        </is>
      </c>
      <c r="E7" s="36" t="n">
        <v>43266</v>
      </c>
      <c r="F7" s="36" t="n">
        <v>46265</v>
      </c>
      <c r="G7" s="11" t="n">
        <v>245000</v>
      </c>
      <c r="H7" s="11" t="n">
        <v>19600</v>
      </c>
      <c r="I7" s="11" t="n">
        <v>24000</v>
      </c>
      <c r="J7" s="11" t="n">
        <v>6500</v>
      </c>
      <c r="K7" s="11" t="n">
        <v>365000</v>
      </c>
      <c r="L7" s="11" t="n">
        <v>4200</v>
      </c>
      <c r="M7" s="11" t="n">
        <v>11900</v>
      </c>
      <c r="N7" s="11" t="n">
        <v>21500</v>
      </c>
      <c r="O7" s="9" t="inlineStr">
        <is>
          <t>Vermietet</t>
        </is>
      </c>
      <c r="P7" s="9" t="inlineStr">
        <is>
          <t>Nein</t>
        </is>
      </c>
      <c r="Q7" s="37">
        <f>IF(OR(E7="",F7=""),"",YEAR(F7)-YEAR(E7)+(MONTH(F7)-MONTH(E7))/12)</f>
        <v/>
      </c>
      <c r="R7" s="13">
        <f>IF(Q7="","",IF(Q7&gt;='Parameter'!$B$3,"Ja","Nein"))</f>
        <v/>
      </c>
      <c r="S7" s="14">
        <f>IF(K7="","",SUM(L7:M7))</f>
        <v/>
      </c>
      <c r="T7" s="14">
        <f>IF(G7="","",SUM(G7:I7))</f>
        <v/>
      </c>
      <c r="U7" s="14">
        <f>IF(OR(K7="",S7=""),"",K7-S7)</f>
        <v/>
      </c>
      <c r="V7" s="14">
        <f>IF(OR(U7="",T7=""),"",MAX(0,U7-T7+N7))</f>
        <v/>
      </c>
      <c r="W7" s="13">
        <f>IF(Q7="","",IF(OR(P7="Ja",Q7&gt;='Parameter'!$B$3),"Ja","Nein"))</f>
        <v/>
      </c>
      <c r="X7" s="14">
        <f>IF(V7="","",IF(W7="Ja",0,V7))</f>
        <v/>
      </c>
      <c r="Y7" s="15" t="n">
        <v>0.35</v>
      </c>
      <c r="Z7" s="14">
        <f>IF(OR(X7="",Y7=""),"",X7*Y7)</f>
        <v/>
      </c>
      <c r="AA7" s="14">
        <f>IF(Z7="","",Z7*'Parameter'!$B$4)</f>
        <v/>
      </c>
      <c r="AB7" s="14">
        <f>IF(Z7="","",SUM(Z7:AA7))</f>
        <v/>
      </c>
      <c r="AC7" s="16">
        <f>IF(X7="","",IF(X7=0,"Keine Spekulationssteuer nach vereinfachter Prüfung","Steuerpflichtigen Gewinn prüfen"))</f>
        <v/>
      </c>
    </row>
    <row r="8" ht="30" customHeight="1">
      <c r="A8" s="8" t="n">
        <v>2</v>
      </c>
      <c r="B8" s="9" t="inlineStr">
        <is>
          <t>Sabine Müller</t>
        </is>
      </c>
      <c r="C8" s="9" t="inlineStr">
        <is>
          <t>Lindenallee 7</t>
        </is>
      </c>
      <c r="D8" s="9" t="inlineStr">
        <is>
          <t>München</t>
        </is>
      </c>
      <c r="E8" s="36" t="n">
        <v>41039</v>
      </c>
      <c r="F8" s="36" t="n">
        <v>46249</v>
      </c>
      <c r="G8" s="11" t="n">
        <v>315000</v>
      </c>
      <c r="H8" s="11" t="n">
        <v>25200</v>
      </c>
      <c r="I8" s="11" t="n">
        <v>42000</v>
      </c>
      <c r="J8" s="11" t="n">
        <v>8500</v>
      </c>
      <c r="K8" s="11" t="n">
        <v>510000</v>
      </c>
      <c r="L8" s="11" t="n">
        <v>6500</v>
      </c>
      <c r="M8" s="11" t="n">
        <v>16800</v>
      </c>
      <c r="N8" s="11" t="n">
        <v>0</v>
      </c>
      <c r="O8" s="9" t="inlineStr">
        <is>
          <t>Eigengenutzt</t>
        </is>
      </c>
      <c r="P8" s="9" t="inlineStr">
        <is>
          <t>Ja</t>
        </is>
      </c>
      <c r="Q8" s="38">
        <f>IF(OR(E8="",F8=""),"",YEAR(F8)-YEAR(E8)+(MONTH(F8)-MONTH(E8))/12)</f>
        <v/>
      </c>
      <c r="R8" s="18">
        <f>IF(Q8="","",IF(Q8&gt;='Parameter'!$B$3,"Ja","Nein"))</f>
        <v/>
      </c>
      <c r="S8" s="19">
        <f>IF(K8="","",SUM(L8:M8))</f>
        <v/>
      </c>
      <c r="T8" s="19">
        <f>IF(G8="","",SUM(G8:I8))</f>
        <v/>
      </c>
      <c r="U8" s="19">
        <f>IF(OR(K8="",S8=""),"",K8-S8)</f>
        <v/>
      </c>
      <c r="V8" s="19">
        <f>IF(OR(U8="",T8=""),"",MAX(0,U8-T8+N8))</f>
        <v/>
      </c>
      <c r="W8" s="18">
        <f>IF(Q8="","",IF(OR(P8="Ja",Q8&gt;='Parameter'!$B$3),"Ja","Nein"))</f>
        <v/>
      </c>
      <c r="X8" s="19">
        <f>IF(V8="","",IF(W8="Ja",0,V8))</f>
        <v/>
      </c>
      <c r="Y8" s="15" t="n">
        <v>0.42</v>
      </c>
      <c r="Z8" s="19">
        <f>IF(OR(X8="",Y8=""),"",X8*Y8)</f>
        <v/>
      </c>
      <c r="AA8" s="19">
        <f>IF(Z8="","",Z8*'Parameter'!$B$4)</f>
        <v/>
      </c>
      <c r="AB8" s="19">
        <f>IF(Z8="","",SUM(Z8:AA8))</f>
        <v/>
      </c>
      <c r="AC8" s="20">
        <f>IF(X8="","",IF(X8=0,"Keine Spekulationssteuer nach vereinfachter Prüfung","Steuerpflichtigen Gewinn prüfen"))</f>
        <v/>
      </c>
    </row>
    <row r="9" ht="30" customHeight="1">
      <c r="A9" s="8" t="n">
        <v>3</v>
      </c>
      <c r="B9" s="9" t="inlineStr">
        <is>
          <t>Andreas Schneider</t>
        </is>
      </c>
      <c r="C9" s="9" t="inlineStr">
        <is>
          <t>Goethestraße 45</t>
        </is>
      </c>
      <c r="D9" s="9" t="inlineStr">
        <is>
          <t>Hamburg</t>
        </is>
      </c>
      <c r="E9" s="36" t="n">
        <v>43910</v>
      </c>
      <c r="F9" s="36" t="n">
        <v>46254</v>
      </c>
      <c r="G9" s="11" t="n">
        <v>285000</v>
      </c>
      <c r="H9" s="11" t="n">
        <v>22800</v>
      </c>
      <c r="I9" s="11" t="n">
        <v>12000</v>
      </c>
      <c r="J9" s="11" t="n">
        <v>4000</v>
      </c>
      <c r="K9" s="11" t="n">
        <v>365000</v>
      </c>
      <c r="L9" s="11" t="n">
        <v>4800</v>
      </c>
      <c r="M9" s="11" t="n">
        <v>11900</v>
      </c>
      <c r="N9" s="11" t="n">
        <v>14500</v>
      </c>
      <c r="O9" s="9" t="inlineStr">
        <is>
          <t>Vermietet</t>
        </is>
      </c>
      <c r="P9" s="9" t="inlineStr">
        <is>
          <t>Nein</t>
        </is>
      </c>
      <c r="Q9" s="37">
        <f>IF(OR(E9="",F9=""),"",YEAR(F9)-YEAR(E9)+(MONTH(F9)-MONTH(E9))/12)</f>
        <v/>
      </c>
      <c r="R9" s="13">
        <f>IF(Q9="","",IF(Q9&gt;='Parameter'!$B$3,"Ja","Nein"))</f>
        <v/>
      </c>
      <c r="S9" s="14">
        <f>IF(K9="","",SUM(L9:M9))</f>
        <v/>
      </c>
      <c r="T9" s="14">
        <f>IF(G9="","",SUM(G9:I9))</f>
        <v/>
      </c>
      <c r="U9" s="14">
        <f>IF(OR(K9="",S9=""),"",K9-S9)</f>
        <v/>
      </c>
      <c r="V9" s="14">
        <f>IF(OR(U9="",T9=""),"",MAX(0,U9-T9+N9))</f>
        <v/>
      </c>
      <c r="W9" s="13">
        <f>IF(Q9="","",IF(OR(P9="Ja",Q9&gt;='Parameter'!$B$3),"Ja","Nein"))</f>
        <v/>
      </c>
      <c r="X9" s="14">
        <f>IF(V9="","",IF(W9="Ja",0,V9))</f>
        <v/>
      </c>
      <c r="Y9" s="15" t="n">
        <v>0.3</v>
      </c>
      <c r="Z9" s="14">
        <f>IF(OR(X9="",Y9=""),"",X9*Y9)</f>
        <v/>
      </c>
      <c r="AA9" s="14">
        <f>IF(Z9="","",Z9*'Parameter'!$B$4)</f>
        <v/>
      </c>
      <c r="AB9" s="14">
        <f>IF(Z9="","",SUM(Z9:AA9))</f>
        <v/>
      </c>
      <c r="AC9" s="16">
        <f>IF(X9="","",IF(X9=0,"Keine Spekulationssteuer nach vereinfachter Prüfung","Steuerpflichtigen Gewinn prüfen"))</f>
        <v/>
      </c>
    </row>
    <row r="10" ht="30" customHeight="1">
      <c r="A10" s="8" t="n">
        <v>4</v>
      </c>
      <c r="B10" s="9" t="inlineStr">
        <is>
          <t>Petra Wagner</t>
        </is>
      </c>
      <c r="C10" s="9" t="inlineStr">
        <is>
          <t>Bahnhofstraße 18</t>
        </is>
      </c>
      <c r="D10" s="9" t="inlineStr">
        <is>
          <t>Köln</t>
        </is>
      </c>
      <c r="E10" s="36" t="n">
        <v>41657</v>
      </c>
      <c r="F10" s="36" t="n">
        <v>46233</v>
      </c>
      <c r="G10" s="11" t="n">
        <v>210000</v>
      </c>
      <c r="H10" s="11" t="n">
        <v>16800</v>
      </c>
      <c r="I10" s="11" t="n">
        <v>18000</v>
      </c>
      <c r="J10" s="11" t="n">
        <v>5200</v>
      </c>
      <c r="K10" s="11" t="n">
        <v>338000</v>
      </c>
      <c r="L10" s="11" t="n">
        <v>4500</v>
      </c>
      <c r="M10" s="11" t="n">
        <v>10500</v>
      </c>
      <c r="N10" s="11" t="n">
        <v>28700</v>
      </c>
      <c r="O10" s="9" t="inlineStr">
        <is>
          <t>Vermietet</t>
        </is>
      </c>
      <c r="P10" s="9" t="inlineStr">
        <is>
          <t>Nein</t>
        </is>
      </c>
      <c r="Q10" s="38">
        <f>IF(OR(E10="",F10=""),"",YEAR(F10)-YEAR(E10)+(MONTH(F10)-MONTH(E10))/12)</f>
        <v/>
      </c>
      <c r="R10" s="18">
        <f>IF(Q10="","",IF(Q10&gt;='Parameter'!$B$3,"Ja","Nein"))</f>
        <v/>
      </c>
      <c r="S10" s="19">
        <f>IF(K10="","",SUM(L10:M10))</f>
        <v/>
      </c>
      <c r="T10" s="19">
        <f>IF(G10="","",SUM(G10:I10))</f>
        <v/>
      </c>
      <c r="U10" s="19">
        <f>IF(OR(K10="",S10=""),"",K10-S10)</f>
        <v/>
      </c>
      <c r="V10" s="19">
        <f>IF(OR(U10="",T10=""),"",MAX(0,U10-T10+N10))</f>
        <v/>
      </c>
      <c r="W10" s="18">
        <f>IF(Q10="","",IF(OR(P10="Ja",Q10&gt;='Parameter'!$B$3),"Ja","Nein"))</f>
        <v/>
      </c>
      <c r="X10" s="19">
        <f>IF(V10="","",IF(W10="Ja",0,V10))</f>
        <v/>
      </c>
      <c r="Y10" s="15" t="n">
        <v>0.35</v>
      </c>
      <c r="Z10" s="19">
        <f>IF(OR(X10="",Y10=""),"",X10*Y10)</f>
        <v/>
      </c>
      <c r="AA10" s="19">
        <f>IF(Z10="","",Z10*'Parameter'!$B$4)</f>
        <v/>
      </c>
      <c r="AB10" s="19">
        <f>IF(Z10="","",SUM(Z10:AA10))</f>
        <v/>
      </c>
      <c r="AC10" s="20">
        <f>IF(X10="","",IF(X10=0,"Keine Spekulationssteuer nach vereinfachter Prüfung","Steuerpflichtigen Gewinn prüfen"))</f>
        <v/>
      </c>
    </row>
    <row r="11" ht="30" customHeight="1">
      <c r="A11" s="8" t="n">
        <v>5</v>
      </c>
      <c r="B11" s="9" t="inlineStr">
        <is>
          <t>Michael Hoffmann</t>
        </is>
      </c>
      <c r="C11" s="9" t="inlineStr">
        <is>
          <t>Gartenstraße 9</t>
        </is>
      </c>
      <c r="D11" s="9" t="inlineStr">
        <is>
          <t>Frankfurt am Main</t>
        </is>
      </c>
      <c r="E11" s="36" t="n">
        <v>43070</v>
      </c>
      <c r="F11" s="36" t="n">
        <v>46262</v>
      </c>
      <c r="G11" s="11" t="n">
        <v>365000</v>
      </c>
      <c r="H11" s="11" t="n">
        <v>29200</v>
      </c>
      <c r="I11" s="11" t="n">
        <v>36000</v>
      </c>
      <c r="J11" s="11" t="n">
        <v>9400</v>
      </c>
      <c r="K11" s="11" t="n">
        <v>505000</v>
      </c>
      <c r="L11" s="11" t="n">
        <v>7100</v>
      </c>
      <c r="M11" s="11" t="n">
        <v>15400</v>
      </c>
      <c r="N11" s="11" t="n">
        <v>32200</v>
      </c>
      <c r="O11" s="9" t="inlineStr">
        <is>
          <t>Vermietet</t>
        </is>
      </c>
      <c r="P11" s="9" t="inlineStr">
        <is>
          <t>Nein</t>
        </is>
      </c>
      <c r="Q11" s="37">
        <f>IF(OR(E11="",F11=""),"",YEAR(F11)-YEAR(E11)+(MONTH(F11)-MONTH(E11))/12)</f>
        <v/>
      </c>
      <c r="R11" s="13">
        <f>IF(Q11="","",IF(Q11&gt;='Parameter'!$B$3,"Ja","Nein"))</f>
        <v/>
      </c>
      <c r="S11" s="14">
        <f>IF(K11="","",SUM(L11:M11))</f>
        <v/>
      </c>
      <c r="T11" s="14">
        <f>IF(G11="","",SUM(G11:I11))</f>
        <v/>
      </c>
      <c r="U11" s="14">
        <f>IF(OR(K11="",S11=""),"",K11-S11)</f>
        <v/>
      </c>
      <c r="V11" s="14">
        <f>IF(OR(U11="",T11=""),"",MAX(0,U11-T11+N11))</f>
        <v/>
      </c>
      <c r="W11" s="13">
        <f>IF(Q11="","",IF(OR(P11="Ja",Q11&gt;='Parameter'!$B$3),"Ja","Nein"))</f>
        <v/>
      </c>
      <c r="X11" s="14">
        <f>IF(V11="","",IF(W11="Ja",0,V11))</f>
        <v/>
      </c>
      <c r="Y11" s="15" t="n">
        <v>0.42</v>
      </c>
      <c r="Z11" s="14">
        <f>IF(OR(X11="",Y11=""),"",X11*Y11)</f>
        <v/>
      </c>
      <c r="AA11" s="14">
        <f>IF(Z11="","",Z11*'Parameter'!$B$4)</f>
        <v/>
      </c>
      <c r="AB11" s="14">
        <f>IF(Z11="","",SUM(Z11:AA11))</f>
        <v/>
      </c>
      <c r="AC11" s="16">
        <f>IF(X11="","",IF(X11=0,"Keine Spekulationssteuer nach vereinfachter Prüfung","Steuerpflichtigen Gewinn prüfen"))</f>
        <v/>
      </c>
    </row>
    <row r="12" ht="30" customHeight="1">
      <c r="A12" s="8" t="n">
        <v>6</v>
      </c>
      <c r="B12" s="9" t="inlineStr">
        <is>
          <t>Julia Richter</t>
        </is>
      </c>
      <c r="C12" s="9" t="inlineStr">
        <is>
          <t>Rosenweg 21</t>
        </is>
      </c>
      <c r="D12" s="9" t="inlineStr">
        <is>
          <t>Stuttgart</t>
        </is>
      </c>
      <c r="E12" s="36" t="n">
        <v>42374</v>
      </c>
      <c r="F12" s="36" t="n">
        <v>46244</v>
      </c>
      <c r="G12" s="11" t="n">
        <v>275000</v>
      </c>
      <c r="H12" s="11" t="n">
        <v>22000</v>
      </c>
      <c r="I12" s="11" t="n">
        <v>30000</v>
      </c>
      <c r="J12" s="11" t="n">
        <v>6700</v>
      </c>
      <c r="K12" s="11" t="n">
        <v>430000</v>
      </c>
      <c r="L12" s="11" t="n">
        <v>5600</v>
      </c>
      <c r="M12" s="11" t="n">
        <v>13400</v>
      </c>
      <c r="N12" s="11" t="n">
        <v>0</v>
      </c>
      <c r="O12" s="9" t="inlineStr">
        <is>
          <t>Eigengenutzt</t>
        </is>
      </c>
      <c r="P12" s="9" t="inlineStr">
        <is>
          <t>Ja</t>
        </is>
      </c>
      <c r="Q12" s="38">
        <f>IF(OR(E12="",F12=""),"",YEAR(F12)-YEAR(E12)+(MONTH(F12)-MONTH(E12))/12)</f>
        <v/>
      </c>
      <c r="R12" s="18">
        <f>IF(Q12="","",IF(Q12&gt;='Parameter'!$B$3,"Ja","Nein"))</f>
        <v/>
      </c>
      <c r="S12" s="19">
        <f>IF(K12="","",SUM(L12:M12))</f>
        <v/>
      </c>
      <c r="T12" s="19">
        <f>IF(G12="","",SUM(G12:I12))</f>
        <v/>
      </c>
      <c r="U12" s="19">
        <f>IF(OR(K12="",S12=""),"",K12-S12)</f>
        <v/>
      </c>
      <c r="V12" s="19">
        <f>IF(OR(U12="",T12=""),"",MAX(0,U12-T12+N12))</f>
        <v/>
      </c>
      <c r="W12" s="18">
        <f>IF(Q12="","",IF(OR(P12="Ja",Q12&gt;='Parameter'!$B$3),"Ja","Nein"))</f>
        <v/>
      </c>
      <c r="X12" s="19">
        <f>IF(V12="","",IF(W12="Ja",0,V12))</f>
        <v/>
      </c>
      <c r="Y12" s="15" t="n">
        <v>0.35</v>
      </c>
      <c r="Z12" s="19">
        <f>IF(OR(X12="",Y12=""),"",X12*Y12)</f>
        <v/>
      </c>
      <c r="AA12" s="19">
        <f>IF(Z12="","",Z12*'Parameter'!$B$4)</f>
        <v/>
      </c>
      <c r="AB12" s="19">
        <f>IF(Z12="","",SUM(Z12:AA12))</f>
        <v/>
      </c>
      <c r="AC12" s="20">
        <f>IF(X12="","",IF(X12=0,"Keine Spekulationssteuer nach vereinfachter Prüfung","Steuerpflichtigen Gewinn prüfen"))</f>
        <v/>
      </c>
    </row>
    <row r="13" ht="30" customHeight="1">
      <c r="A13" s="8" t="n">
        <v>7</v>
      </c>
      <c r="B13" s="9" t="inlineStr">
        <is>
          <t>Stefan Weber</t>
        </is>
      </c>
      <c r="C13" s="9" t="inlineStr">
        <is>
          <t>Kaiserstraße 33</t>
        </is>
      </c>
      <c r="D13" s="9" t="inlineStr">
        <is>
          <t>Düsseldorf</t>
        </is>
      </c>
      <c r="E13" s="36" t="n">
        <v>44389</v>
      </c>
      <c r="F13" s="36" t="n">
        <v>46239</v>
      </c>
      <c r="G13" s="11" t="n">
        <v>325000</v>
      </c>
      <c r="H13" s="11" t="n">
        <v>26000</v>
      </c>
      <c r="I13" s="11" t="n">
        <v>15000</v>
      </c>
      <c r="J13" s="11" t="n">
        <v>3700</v>
      </c>
      <c r="K13" s="11" t="n">
        <v>415000</v>
      </c>
      <c r="L13" s="11" t="n">
        <v>5300</v>
      </c>
      <c r="M13" s="11" t="n">
        <v>12700</v>
      </c>
      <c r="N13" s="11" t="n">
        <v>0</v>
      </c>
      <c r="O13" s="9" t="inlineStr">
        <is>
          <t>Eigengenutzt</t>
        </is>
      </c>
      <c r="P13" s="9" t="inlineStr">
        <is>
          <t>Ja</t>
        </is>
      </c>
      <c r="Q13" s="37">
        <f>IF(OR(E13="",F13=""),"",YEAR(F13)-YEAR(E13)+(MONTH(F13)-MONTH(E13))/12)</f>
        <v/>
      </c>
      <c r="R13" s="13">
        <f>IF(Q13="","",IF(Q13&gt;='Parameter'!$B$3,"Ja","Nein"))</f>
        <v/>
      </c>
      <c r="S13" s="14">
        <f>IF(K13="","",SUM(L13:M13))</f>
        <v/>
      </c>
      <c r="T13" s="14">
        <f>IF(G13="","",SUM(G13:I13))</f>
        <v/>
      </c>
      <c r="U13" s="14">
        <f>IF(OR(K13="",S13=""),"",K13-S13)</f>
        <v/>
      </c>
      <c r="V13" s="14">
        <f>IF(OR(U13="",T13=""),"",MAX(0,U13-T13+N13))</f>
        <v/>
      </c>
      <c r="W13" s="13">
        <f>IF(Q13="","",IF(OR(P13="Ja",Q13&gt;='Parameter'!$B$3),"Ja","Nein"))</f>
        <v/>
      </c>
      <c r="X13" s="14">
        <f>IF(V13="","",IF(W13="Ja",0,V13))</f>
        <v/>
      </c>
      <c r="Y13" s="15" t="n">
        <v>0.3</v>
      </c>
      <c r="Z13" s="14">
        <f>IF(OR(X13="",Y13=""),"",X13*Y13)</f>
        <v/>
      </c>
      <c r="AA13" s="14">
        <f>IF(Z13="","",Z13*'Parameter'!$B$4)</f>
        <v/>
      </c>
      <c r="AB13" s="14">
        <f>IF(Z13="","",SUM(Z13:AA13))</f>
        <v/>
      </c>
      <c r="AC13" s="16">
        <f>IF(X13="","",IF(X13=0,"Keine Spekulationssteuer nach vereinfachter Prüfung","Steuerpflichtigen Gewinn prüfen"))</f>
        <v/>
      </c>
    </row>
    <row r="14" ht="30" customHeight="1">
      <c r="A14" s="8" t="n">
        <v>8</v>
      </c>
      <c r="B14" s="9" t="inlineStr">
        <is>
          <t>Claudia Fischer</t>
        </is>
      </c>
      <c r="C14" s="9" t="inlineStr">
        <is>
          <t>Lessingstraße 14</t>
        </is>
      </c>
      <c r="D14" s="9" t="inlineStr">
        <is>
          <t>Leipzig</t>
        </is>
      </c>
      <c r="E14" s="36" t="n">
        <v>42060</v>
      </c>
      <c r="F14" s="36" t="n">
        <v>46252</v>
      </c>
      <c r="G14" s="11" t="n">
        <v>165000</v>
      </c>
      <c r="H14" s="11" t="n">
        <v>13200</v>
      </c>
      <c r="I14" s="11" t="n">
        <v>21000</v>
      </c>
      <c r="J14" s="11" t="n">
        <v>4900</v>
      </c>
      <c r="K14" s="11" t="n">
        <v>278000</v>
      </c>
      <c r="L14" s="11" t="n">
        <v>3900</v>
      </c>
      <c r="M14" s="11" t="n">
        <v>8800</v>
      </c>
      <c r="N14" s="11" t="n">
        <v>19800</v>
      </c>
      <c r="O14" s="9" t="inlineStr">
        <is>
          <t>Vermietet</t>
        </is>
      </c>
      <c r="P14" s="9" t="inlineStr">
        <is>
          <t>Nein</t>
        </is>
      </c>
      <c r="Q14" s="38">
        <f>IF(OR(E14="",F14=""),"",YEAR(F14)-YEAR(E14)+(MONTH(F14)-MONTH(E14))/12)</f>
        <v/>
      </c>
      <c r="R14" s="18">
        <f>IF(Q14="","",IF(Q14&gt;='Parameter'!$B$3,"Ja","Nein"))</f>
        <v/>
      </c>
      <c r="S14" s="19">
        <f>IF(K14="","",SUM(L14:M14))</f>
        <v/>
      </c>
      <c r="T14" s="19">
        <f>IF(G14="","",SUM(G14:I14))</f>
        <v/>
      </c>
      <c r="U14" s="19">
        <f>IF(OR(K14="",S14=""),"",K14-S14)</f>
        <v/>
      </c>
      <c r="V14" s="19">
        <f>IF(OR(U14="",T14=""),"",MAX(0,U14-T14+N14))</f>
        <v/>
      </c>
      <c r="W14" s="18">
        <f>IF(Q14="","",IF(OR(P14="Ja",Q14&gt;='Parameter'!$B$3),"Ja","Nein"))</f>
        <v/>
      </c>
      <c r="X14" s="19">
        <f>IF(V14="","",IF(W14="Ja",0,V14))</f>
        <v/>
      </c>
      <c r="Y14" s="15" t="n">
        <v>0.25</v>
      </c>
      <c r="Z14" s="19">
        <f>IF(OR(X14="",Y14=""),"",X14*Y14)</f>
        <v/>
      </c>
      <c r="AA14" s="19">
        <f>IF(Z14="","",Z14*'Parameter'!$B$4)</f>
        <v/>
      </c>
      <c r="AB14" s="19">
        <f>IF(Z14="","",SUM(Z14:AA14))</f>
        <v/>
      </c>
      <c r="AC14" s="20">
        <f>IF(X14="","",IF(X14=0,"Keine Spekulationssteuer nach vereinfachter Prüfung","Steuerpflichtigen Gewinn prüfen"))</f>
        <v/>
      </c>
    </row>
    <row r="15" ht="30" customHeight="1">
      <c r="A15" s="8" t="n">
        <v>9</v>
      </c>
      <c r="B15" s="9" t="inlineStr">
        <is>
          <t>Markus Bauer</t>
        </is>
      </c>
      <c r="C15" s="9" t="inlineStr">
        <is>
          <t>Elbweg 6</t>
        </is>
      </c>
      <c r="D15" s="9" t="inlineStr">
        <is>
          <t>Dresden</t>
        </is>
      </c>
      <c r="E15" s="36" t="n">
        <v>43777</v>
      </c>
      <c r="F15" s="36" t="n">
        <v>46259</v>
      </c>
      <c r="G15" s="11" t="n">
        <v>225000</v>
      </c>
      <c r="H15" s="11" t="n">
        <v>18000</v>
      </c>
      <c r="I15" s="11" t="n">
        <v>28000</v>
      </c>
      <c r="J15" s="11" t="n">
        <v>6100</v>
      </c>
      <c r="K15" s="11" t="n">
        <v>335000</v>
      </c>
      <c r="L15" s="11" t="n">
        <v>4600</v>
      </c>
      <c r="M15" s="11" t="n">
        <v>10600</v>
      </c>
      <c r="N15" s="11" t="n">
        <v>17400</v>
      </c>
      <c r="O15" s="9" t="inlineStr">
        <is>
          <t>Vermietet</t>
        </is>
      </c>
      <c r="P15" s="9" t="inlineStr">
        <is>
          <t>Nein</t>
        </is>
      </c>
      <c r="Q15" s="37">
        <f>IF(OR(E15="",F15=""),"",YEAR(F15)-YEAR(E15)+(MONTH(F15)-MONTH(E15))/12)</f>
        <v/>
      </c>
      <c r="R15" s="13">
        <f>IF(Q15="","",IF(Q15&gt;='Parameter'!$B$3,"Ja","Nein"))</f>
        <v/>
      </c>
      <c r="S15" s="14">
        <f>IF(K15="","",SUM(L15:M15))</f>
        <v/>
      </c>
      <c r="T15" s="14">
        <f>IF(G15="","",SUM(G15:I15))</f>
        <v/>
      </c>
      <c r="U15" s="14">
        <f>IF(OR(K15="",S15=""),"",K15-S15)</f>
        <v/>
      </c>
      <c r="V15" s="14">
        <f>IF(OR(U15="",T15=""),"",MAX(0,U15-T15+N15))</f>
        <v/>
      </c>
      <c r="W15" s="13">
        <f>IF(Q15="","",IF(OR(P15="Ja",Q15&gt;='Parameter'!$B$3),"Ja","Nein"))</f>
        <v/>
      </c>
      <c r="X15" s="14">
        <f>IF(V15="","",IF(W15="Ja",0,V15))</f>
        <v/>
      </c>
      <c r="Y15" s="15" t="n">
        <v>0.35</v>
      </c>
      <c r="Z15" s="14">
        <f>IF(OR(X15="",Y15=""),"",X15*Y15)</f>
        <v/>
      </c>
      <c r="AA15" s="14">
        <f>IF(Z15="","",Z15*'Parameter'!$B$4)</f>
        <v/>
      </c>
      <c r="AB15" s="14">
        <f>IF(Z15="","",SUM(Z15:AA15))</f>
        <v/>
      </c>
      <c r="AC15" s="16">
        <f>IF(X15="","",IF(X15=0,"Keine Spekulationssteuer nach vereinfachter Prüfung","Steuerpflichtigen Gewinn prüfen"))</f>
        <v/>
      </c>
    </row>
    <row r="16" ht="30" customHeight="1">
      <c r="A16" s="8" t="n"/>
      <c r="B16" s="9" t="n"/>
      <c r="C16" s="9" t="n"/>
      <c r="D16" s="9" t="n"/>
      <c r="E16" s="36" t="n"/>
      <c r="F16" s="36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9" t="n"/>
      <c r="P16" s="9" t="n"/>
      <c r="Q16" s="38">
        <f>IF(OR(E16="",F16=""),"",YEAR(F16)-YEAR(E16)+(MONTH(F16)-MONTH(E16))/12)</f>
        <v/>
      </c>
      <c r="R16" s="18">
        <f>IF(Q16="","",IF(Q16&gt;='Parameter'!$B$3,"Ja","Nein"))</f>
        <v/>
      </c>
      <c r="S16" s="19">
        <f>IF(K16="","",SUM(L16:M16))</f>
        <v/>
      </c>
      <c r="T16" s="19">
        <f>IF(G16="","",SUM(G16:I16))</f>
        <v/>
      </c>
      <c r="U16" s="19">
        <f>IF(OR(K16="",S16=""),"",K16-S16)</f>
        <v/>
      </c>
      <c r="V16" s="19">
        <f>IF(OR(U16="",T16=""),"",MAX(0,U16-T16+N16))</f>
        <v/>
      </c>
      <c r="W16" s="18">
        <f>IF(Q16="","",IF(OR(P16="Ja",Q16&gt;='Parameter'!$B$3),"Ja","Nein"))</f>
        <v/>
      </c>
      <c r="X16" s="19">
        <f>IF(V16="","",IF(W16="Ja",0,V16))</f>
        <v/>
      </c>
      <c r="Y16" s="15" t="n"/>
      <c r="Z16" s="19">
        <f>IF(OR(X16="",Y16=""),"",X16*Y16)</f>
        <v/>
      </c>
      <c r="AA16" s="19">
        <f>IF(Z16="","",Z16*'Parameter'!$B$4)</f>
        <v/>
      </c>
      <c r="AB16" s="19">
        <f>IF(Z16="","",SUM(Z16:AA16))</f>
        <v/>
      </c>
      <c r="AC16" s="20">
        <f>IF(X16="","",IF(X16=0,"Keine Spekulationssteuer nach vereinfachter Prüfung","Steuerpflichtigen Gewinn prüfen"))</f>
        <v/>
      </c>
    </row>
    <row r="17" ht="30" customHeight="1">
      <c r="A17" s="8" t="n"/>
      <c r="B17" s="9" t="n"/>
      <c r="C17" s="9" t="n"/>
      <c r="D17" s="9" t="n"/>
      <c r="E17" s="36" t="n"/>
      <c r="F17" s="36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9" t="n"/>
      <c r="P17" s="9" t="n"/>
      <c r="Q17" s="37">
        <f>IF(OR(E17="",F17=""),"",YEAR(F17)-YEAR(E17)+(MONTH(F17)-MONTH(E17))/12)</f>
        <v/>
      </c>
      <c r="R17" s="13">
        <f>IF(Q17="","",IF(Q17&gt;='Parameter'!$B$3,"Ja","Nein"))</f>
        <v/>
      </c>
      <c r="S17" s="14">
        <f>IF(K17="","",SUM(L17:M17))</f>
        <v/>
      </c>
      <c r="T17" s="14">
        <f>IF(G17="","",SUM(G17:I17))</f>
        <v/>
      </c>
      <c r="U17" s="14">
        <f>IF(OR(K17="",S17=""),"",K17-S17)</f>
        <v/>
      </c>
      <c r="V17" s="14">
        <f>IF(OR(U17="",T17=""),"",MAX(0,U17-T17+N17))</f>
        <v/>
      </c>
      <c r="W17" s="13">
        <f>IF(Q17="","",IF(OR(P17="Ja",Q17&gt;='Parameter'!$B$3),"Ja","Nein"))</f>
        <v/>
      </c>
      <c r="X17" s="14">
        <f>IF(V17="","",IF(W17="Ja",0,V17))</f>
        <v/>
      </c>
      <c r="Y17" s="15" t="n"/>
      <c r="Z17" s="14">
        <f>IF(OR(X17="",Y17=""),"",X17*Y17)</f>
        <v/>
      </c>
      <c r="AA17" s="14">
        <f>IF(Z17="","",Z17*'Parameter'!$B$4)</f>
        <v/>
      </c>
      <c r="AB17" s="14">
        <f>IF(Z17="","",SUM(Z17:AA17))</f>
        <v/>
      </c>
      <c r="AC17" s="16">
        <f>IF(X17="","",IF(X17=0,"Keine Spekulationssteuer nach vereinfachter Prüfung","Steuerpflichtigen Gewinn prüfen"))</f>
        <v/>
      </c>
    </row>
    <row r="18" ht="30" customHeight="1">
      <c r="A18" s="8" t="n"/>
      <c r="B18" s="9" t="n"/>
      <c r="C18" s="9" t="n"/>
      <c r="D18" s="9" t="n"/>
      <c r="E18" s="36" t="n"/>
      <c r="F18" s="36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9" t="n"/>
      <c r="P18" s="9" t="n"/>
      <c r="Q18" s="38">
        <f>IF(OR(E18="",F18=""),"",YEAR(F18)-YEAR(E18)+(MONTH(F18)-MONTH(E18))/12)</f>
        <v/>
      </c>
      <c r="R18" s="18">
        <f>IF(Q18="","",IF(Q18&gt;='Parameter'!$B$3,"Ja","Nein"))</f>
        <v/>
      </c>
      <c r="S18" s="19">
        <f>IF(K18="","",SUM(L18:M18))</f>
        <v/>
      </c>
      <c r="T18" s="19">
        <f>IF(G18="","",SUM(G18:I18))</f>
        <v/>
      </c>
      <c r="U18" s="19">
        <f>IF(OR(K18="",S18=""),"",K18-S18)</f>
        <v/>
      </c>
      <c r="V18" s="19">
        <f>IF(OR(U18="",T18=""),"",MAX(0,U18-T18+N18))</f>
        <v/>
      </c>
      <c r="W18" s="18">
        <f>IF(Q18="","",IF(OR(P18="Ja",Q18&gt;='Parameter'!$B$3),"Ja","Nein"))</f>
        <v/>
      </c>
      <c r="X18" s="19">
        <f>IF(V18="","",IF(W18="Ja",0,V18))</f>
        <v/>
      </c>
      <c r="Y18" s="15" t="n"/>
      <c r="Z18" s="19">
        <f>IF(OR(X18="",Y18=""),"",X18*Y18)</f>
        <v/>
      </c>
      <c r="AA18" s="19">
        <f>IF(Z18="","",Z18*'Parameter'!$B$4)</f>
        <v/>
      </c>
      <c r="AB18" s="19">
        <f>IF(Z18="","",SUM(Z18:AA18))</f>
        <v/>
      </c>
      <c r="AC18" s="20">
        <f>IF(X18="","",IF(X18=0,"Keine Spekulationssteuer nach vereinfachter Prüfung","Steuerpflichtigen Gewinn prüfen"))</f>
        <v/>
      </c>
    </row>
    <row r="19" ht="30" customHeight="1">
      <c r="A19" s="8" t="n"/>
      <c r="B19" s="9" t="n"/>
      <c r="C19" s="9" t="n"/>
      <c r="D19" s="9" t="n"/>
      <c r="E19" s="36" t="n"/>
      <c r="F19" s="36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9" t="n"/>
      <c r="P19" s="9" t="n"/>
      <c r="Q19" s="37">
        <f>IF(OR(E19="",F19=""),"",YEAR(F19)-YEAR(E19)+(MONTH(F19)-MONTH(E19))/12)</f>
        <v/>
      </c>
      <c r="R19" s="13">
        <f>IF(Q19="","",IF(Q19&gt;='Parameter'!$B$3,"Ja","Nein"))</f>
        <v/>
      </c>
      <c r="S19" s="14">
        <f>IF(K19="","",SUM(L19:M19))</f>
        <v/>
      </c>
      <c r="T19" s="14">
        <f>IF(G19="","",SUM(G19:I19))</f>
        <v/>
      </c>
      <c r="U19" s="14">
        <f>IF(OR(K19="",S19=""),"",K19-S19)</f>
        <v/>
      </c>
      <c r="V19" s="14">
        <f>IF(OR(U19="",T19=""),"",MAX(0,U19-T19+N19))</f>
        <v/>
      </c>
      <c r="W19" s="13">
        <f>IF(Q19="","",IF(OR(P19="Ja",Q19&gt;='Parameter'!$B$3),"Ja","Nein"))</f>
        <v/>
      </c>
      <c r="X19" s="14">
        <f>IF(V19="","",IF(W19="Ja",0,V19))</f>
        <v/>
      </c>
      <c r="Y19" s="15" t="n"/>
      <c r="Z19" s="14">
        <f>IF(OR(X19="",Y19=""),"",X19*Y19)</f>
        <v/>
      </c>
      <c r="AA19" s="14">
        <f>IF(Z19="","",Z19*'Parameter'!$B$4)</f>
        <v/>
      </c>
      <c r="AB19" s="14">
        <f>IF(Z19="","",SUM(Z19:AA19))</f>
        <v/>
      </c>
      <c r="AC19" s="16">
        <f>IF(X19="","",IF(X19=0,"Keine Spekulationssteuer nach vereinfachter Prüfung","Steuerpflichtigen Gewinn prüfen"))</f>
        <v/>
      </c>
    </row>
    <row r="20" ht="30" customHeight="1">
      <c r="A20" s="8" t="n"/>
      <c r="B20" s="9" t="n"/>
      <c r="C20" s="9" t="n"/>
      <c r="D20" s="9" t="n"/>
      <c r="E20" s="36" t="n"/>
      <c r="F20" s="36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9" t="n"/>
      <c r="P20" s="9" t="n"/>
      <c r="Q20" s="38">
        <f>IF(OR(E20="",F20=""),"",YEAR(F20)-YEAR(E20)+(MONTH(F20)-MONTH(E20))/12)</f>
        <v/>
      </c>
      <c r="R20" s="18">
        <f>IF(Q20="","",IF(Q20&gt;='Parameter'!$B$3,"Ja","Nein"))</f>
        <v/>
      </c>
      <c r="S20" s="19">
        <f>IF(K20="","",SUM(L20:M20))</f>
        <v/>
      </c>
      <c r="T20" s="19">
        <f>IF(G20="","",SUM(G20:I20))</f>
        <v/>
      </c>
      <c r="U20" s="19">
        <f>IF(OR(K20="",S20=""),"",K20-S20)</f>
        <v/>
      </c>
      <c r="V20" s="19">
        <f>IF(OR(U20="",T20=""),"",MAX(0,U20-T20+N20))</f>
        <v/>
      </c>
      <c r="W20" s="18">
        <f>IF(Q20="","",IF(OR(P20="Ja",Q20&gt;='Parameter'!$B$3),"Ja","Nein"))</f>
        <v/>
      </c>
      <c r="X20" s="19">
        <f>IF(V20="","",IF(W20="Ja",0,V20))</f>
        <v/>
      </c>
      <c r="Y20" s="15" t="n"/>
      <c r="Z20" s="19">
        <f>IF(OR(X20="",Y20=""),"",X20*Y20)</f>
        <v/>
      </c>
      <c r="AA20" s="19">
        <f>IF(Z20="","",Z20*'Parameter'!$B$4)</f>
        <v/>
      </c>
      <c r="AB20" s="19">
        <f>IF(Z20="","",SUM(Z20:AA20))</f>
        <v/>
      </c>
      <c r="AC20" s="20">
        <f>IF(X20="","",IF(X20=0,"Keine Spekulationssteuer nach vereinfachter Prüfung","Steuerpflichtigen Gewinn prüfen"))</f>
        <v/>
      </c>
    </row>
    <row r="21" ht="30" customHeight="1">
      <c r="A21" s="8" t="n"/>
      <c r="B21" s="9" t="n"/>
      <c r="C21" s="9" t="n"/>
      <c r="D21" s="9" t="n"/>
      <c r="E21" s="36" t="n"/>
      <c r="F21" s="36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9" t="n"/>
      <c r="P21" s="9" t="n"/>
      <c r="Q21" s="37">
        <f>IF(OR(E21="",F21=""),"",YEAR(F21)-YEAR(E21)+(MONTH(F21)-MONTH(E21))/12)</f>
        <v/>
      </c>
      <c r="R21" s="13">
        <f>IF(Q21="","",IF(Q21&gt;='Parameter'!$B$3,"Ja","Nein"))</f>
        <v/>
      </c>
      <c r="S21" s="14">
        <f>IF(K21="","",SUM(L21:M21))</f>
        <v/>
      </c>
      <c r="T21" s="14">
        <f>IF(G21="","",SUM(G21:I21))</f>
        <v/>
      </c>
      <c r="U21" s="14">
        <f>IF(OR(K21="",S21=""),"",K21-S21)</f>
        <v/>
      </c>
      <c r="V21" s="14">
        <f>IF(OR(U21="",T21=""),"",MAX(0,U21-T21+N21))</f>
        <v/>
      </c>
      <c r="W21" s="13">
        <f>IF(Q21="","",IF(OR(P21="Ja",Q21&gt;='Parameter'!$B$3),"Ja","Nein"))</f>
        <v/>
      </c>
      <c r="X21" s="14">
        <f>IF(V21="","",IF(W21="Ja",0,V21))</f>
        <v/>
      </c>
      <c r="Y21" s="15" t="n"/>
      <c r="Z21" s="14">
        <f>IF(OR(X21="",Y21=""),"",X21*Y21)</f>
        <v/>
      </c>
      <c r="AA21" s="14">
        <f>IF(Z21="","",Z21*'Parameter'!$B$4)</f>
        <v/>
      </c>
      <c r="AB21" s="14">
        <f>IF(Z21="","",SUM(Z21:AA21))</f>
        <v/>
      </c>
      <c r="AC21" s="16">
        <f>IF(X21="","",IF(X21=0,"Keine Spekulationssteuer nach vereinfachter Prüfung","Steuerpflichtigen Gewinn prüfen"))</f>
        <v/>
      </c>
    </row>
    <row r="22" ht="30" customHeight="1">
      <c r="A22" s="8" t="n"/>
      <c r="B22" s="9" t="n"/>
      <c r="C22" s="9" t="n"/>
      <c r="D22" s="9" t="n"/>
      <c r="E22" s="36" t="n"/>
      <c r="F22" s="36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9" t="n"/>
      <c r="P22" s="9" t="n"/>
      <c r="Q22" s="38">
        <f>IF(OR(E22="",F22=""),"",YEAR(F22)-YEAR(E22)+(MONTH(F22)-MONTH(E22))/12)</f>
        <v/>
      </c>
      <c r="R22" s="18">
        <f>IF(Q22="","",IF(Q22&gt;='Parameter'!$B$3,"Ja","Nein"))</f>
        <v/>
      </c>
      <c r="S22" s="19">
        <f>IF(K22="","",SUM(L22:M22))</f>
        <v/>
      </c>
      <c r="T22" s="19">
        <f>IF(G22="","",SUM(G22:I22))</f>
        <v/>
      </c>
      <c r="U22" s="19">
        <f>IF(OR(K22="",S22=""),"",K22-S22)</f>
        <v/>
      </c>
      <c r="V22" s="19">
        <f>IF(OR(U22="",T22=""),"",MAX(0,U22-T22+N22))</f>
        <v/>
      </c>
      <c r="W22" s="18">
        <f>IF(Q22="","",IF(OR(P22="Ja",Q22&gt;='Parameter'!$B$3),"Ja","Nein"))</f>
        <v/>
      </c>
      <c r="X22" s="19">
        <f>IF(V22="","",IF(W22="Ja",0,V22))</f>
        <v/>
      </c>
      <c r="Y22" s="15" t="n"/>
      <c r="Z22" s="19">
        <f>IF(OR(X22="",Y22=""),"",X22*Y22)</f>
        <v/>
      </c>
      <c r="AA22" s="19">
        <f>IF(Z22="","",Z22*'Parameter'!$B$4)</f>
        <v/>
      </c>
      <c r="AB22" s="19">
        <f>IF(Z22="","",SUM(Z22:AA22))</f>
        <v/>
      </c>
      <c r="AC22" s="20">
        <f>IF(X22="","",IF(X22=0,"Keine Spekulationssteuer nach vereinfachter Prüfung","Steuerpflichtigen Gewinn prüfen"))</f>
        <v/>
      </c>
    </row>
    <row r="23" ht="30" customHeight="1">
      <c r="A23" s="8" t="n"/>
      <c r="B23" s="9" t="n"/>
      <c r="C23" s="9" t="n"/>
      <c r="D23" s="9" t="n"/>
      <c r="E23" s="36" t="n"/>
      <c r="F23" s="36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9" t="n"/>
      <c r="P23" s="9" t="n"/>
      <c r="Q23" s="37">
        <f>IF(OR(E23="",F23=""),"",YEAR(F23)-YEAR(E23)+(MONTH(F23)-MONTH(E23))/12)</f>
        <v/>
      </c>
      <c r="R23" s="13">
        <f>IF(Q23="","",IF(Q23&gt;='Parameter'!$B$3,"Ja","Nein"))</f>
        <v/>
      </c>
      <c r="S23" s="14">
        <f>IF(K23="","",SUM(L23:M23))</f>
        <v/>
      </c>
      <c r="T23" s="14">
        <f>IF(G23="","",SUM(G23:I23))</f>
        <v/>
      </c>
      <c r="U23" s="14">
        <f>IF(OR(K23="",S23=""),"",K23-S23)</f>
        <v/>
      </c>
      <c r="V23" s="14">
        <f>IF(OR(U23="",T23=""),"",MAX(0,U23-T23+N23))</f>
        <v/>
      </c>
      <c r="W23" s="13">
        <f>IF(Q23="","",IF(OR(P23="Ja",Q23&gt;='Parameter'!$B$3),"Ja","Nein"))</f>
        <v/>
      </c>
      <c r="X23" s="14">
        <f>IF(V23="","",IF(W23="Ja",0,V23))</f>
        <v/>
      </c>
      <c r="Y23" s="15" t="n"/>
      <c r="Z23" s="14">
        <f>IF(OR(X23="",Y23=""),"",X23*Y23)</f>
        <v/>
      </c>
      <c r="AA23" s="14">
        <f>IF(Z23="","",Z23*'Parameter'!$B$4)</f>
        <v/>
      </c>
      <c r="AB23" s="14">
        <f>IF(Z23="","",SUM(Z23:AA23))</f>
        <v/>
      </c>
      <c r="AC23" s="16">
        <f>IF(X23="","",IF(X23=0,"Keine Spekulationssteuer nach vereinfachter Prüfung","Steuerpflichtigen Gewinn prüfen"))</f>
        <v/>
      </c>
    </row>
    <row r="24" ht="30" customHeight="1">
      <c r="A24" s="8" t="n"/>
      <c r="B24" s="9" t="n"/>
      <c r="C24" s="9" t="n"/>
      <c r="D24" s="9" t="n"/>
      <c r="E24" s="36" t="n"/>
      <c r="F24" s="36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9" t="n"/>
      <c r="P24" s="9" t="n"/>
      <c r="Q24" s="38">
        <f>IF(OR(E24="",F24=""),"",YEAR(F24)-YEAR(E24)+(MONTH(F24)-MONTH(E24))/12)</f>
        <v/>
      </c>
      <c r="R24" s="18">
        <f>IF(Q24="","",IF(Q24&gt;='Parameter'!$B$3,"Ja","Nein"))</f>
        <v/>
      </c>
      <c r="S24" s="19">
        <f>IF(K24="","",SUM(L24:M24))</f>
        <v/>
      </c>
      <c r="T24" s="19">
        <f>IF(G24="","",SUM(G24:I24))</f>
        <v/>
      </c>
      <c r="U24" s="19">
        <f>IF(OR(K24="",S24=""),"",K24-S24)</f>
        <v/>
      </c>
      <c r="V24" s="19">
        <f>IF(OR(U24="",T24=""),"",MAX(0,U24-T24+N24))</f>
        <v/>
      </c>
      <c r="W24" s="18">
        <f>IF(Q24="","",IF(OR(P24="Ja",Q24&gt;='Parameter'!$B$3),"Ja","Nein"))</f>
        <v/>
      </c>
      <c r="X24" s="19">
        <f>IF(V24="","",IF(W24="Ja",0,V24))</f>
        <v/>
      </c>
      <c r="Y24" s="15" t="n"/>
      <c r="Z24" s="19">
        <f>IF(OR(X24="",Y24=""),"",X24*Y24)</f>
        <v/>
      </c>
      <c r="AA24" s="19">
        <f>IF(Z24="","",Z24*'Parameter'!$B$4)</f>
        <v/>
      </c>
      <c r="AB24" s="19">
        <f>IF(Z24="","",SUM(Z24:AA24))</f>
        <v/>
      </c>
      <c r="AC24" s="20">
        <f>IF(X24="","",IF(X24=0,"Keine Spekulationssteuer nach vereinfachter Prüfung","Steuerpflichtigen Gewinn prüfen"))</f>
        <v/>
      </c>
    </row>
    <row r="25" ht="30" customHeight="1">
      <c r="A25" s="8" t="n"/>
      <c r="B25" s="9" t="n"/>
      <c r="C25" s="9" t="n"/>
      <c r="D25" s="9" t="n"/>
      <c r="E25" s="36" t="n"/>
      <c r="F25" s="36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9" t="n"/>
      <c r="P25" s="9" t="n"/>
      <c r="Q25" s="37">
        <f>IF(OR(E25="",F25=""),"",YEAR(F25)-YEAR(E25)+(MONTH(F25)-MONTH(E25))/12)</f>
        <v/>
      </c>
      <c r="R25" s="13">
        <f>IF(Q25="","",IF(Q25&gt;='Parameter'!$B$3,"Ja","Nein"))</f>
        <v/>
      </c>
      <c r="S25" s="14">
        <f>IF(K25="","",SUM(L25:M25))</f>
        <v/>
      </c>
      <c r="T25" s="14">
        <f>IF(G25="","",SUM(G25:I25))</f>
        <v/>
      </c>
      <c r="U25" s="14">
        <f>IF(OR(K25="",S25=""),"",K25-S25)</f>
        <v/>
      </c>
      <c r="V25" s="14">
        <f>IF(OR(U25="",T25=""),"",MAX(0,U25-T25+N25))</f>
        <v/>
      </c>
      <c r="W25" s="13">
        <f>IF(Q25="","",IF(OR(P25="Ja",Q25&gt;='Parameter'!$B$3),"Ja","Nein"))</f>
        <v/>
      </c>
      <c r="X25" s="14">
        <f>IF(V25="","",IF(W25="Ja",0,V25))</f>
        <v/>
      </c>
      <c r="Y25" s="15" t="n"/>
      <c r="Z25" s="14">
        <f>IF(OR(X25="",Y25=""),"",X25*Y25)</f>
        <v/>
      </c>
      <c r="AA25" s="14">
        <f>IF(Z25="","",Z25*'Parameter'!$B$4)</f>
        <v/>
      </c>
      <c r="AB25" s="14">
        <f>IF(Z25="","",SUM(Z25:AA25))</f>
        <v/>
      </c>
      <c r="AC25" s="16">
        <f>IF(X25="","",IF(X25=0,"Keine Spekulationssteuer nach vereinfachter Prüfung","Steuerpflichtigen Gewinn prüfen"))</f>
        <v/>
      </c>
    </row>
    <row r="26" ht="30" customHeight="1">
      <c r="A26" s="8" t="n"/>
      <c r="B26" s="9" t="n"/>
      <c r="C26" s="9" t="n"/>
      <c r="D26" s="9" t="n"/>
      <c r="E26" s="36" t="n"/>
      <c r="F26" s="36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9" t="n"/>
      <c r="P26" s="9" t="n"/>
      <c r="Q26" s="38">
        <f>IF(OR(E26="",F26=""),"",YEAR(F26)-YEAR(E26)+(MONTH(F26)-MONTH(E26))/12)</f>
        <v/>
      </c>
      <c r="R26" s="18">
        <f>IF(Q26="","",IF(Q26&gt;='Parameter'!$B$3,"Ja","Nein"))</f>
        <v/>
      </c>
      <c r="S26" s="19">
        <f>IF(K26="","",SUM(L26:M26))</f>
        <v/>
      </c>
      <c r="T26" s="19">
        <f>IF(G26="","",SUM(G26:I26))</f>
        <v/>
      </c>
      <c r="U26" s="19">
        <f>IF(OR(K26="",S26=""),"",K26-S26)</f>
        <v/>
      </c>
      <c r="V26" s="19">
        <f>IF(OR(U26="",T26=""),"",MAX(0,U26-T26+N26))</f>
        <v/>
      </c>
      <c r="W26" s="18">
        <f>IF(Q26="","",IF(OR(P26="Ja",Q26&gt;='Parameter'!$B$3),"Ja","Nein"))</f>
        <v/>
      </c>
      <c r="X26" s="19">
        <f>IF(V26="","",IF(W26="Ja",0,V26))</f>
        <v/>
      </c>
      <c r="Y26" s="15" t="n"/>
      <c r="Z26" s="19">
        <f>IF(OR(X26="",Y26=""),"",X26*Y26)</f>
        <v/>
      </c>
      <c r="AA26" s="19">
        <f>IF(Z26="","",Z26*'Parameter'!$B$4)</f>
        <v/>
      </c>
      <c r="AB26" s="19">
        <f>IF(Z26="","",SUM(Z26:AA26))</f>
        <v/>
      </c>
      <c r="AC26" s="20">
        <f>IF(X26="","",IF(X26=0,"Keine Spekulationssteuer nach vereinfachter Prüfung","Steuerpflichtigen Gewinn prüfen"))</f>
        <v/>
      </c>
    </row>
    <row r="27" ht="30" customHeight="1">
      <c r="A27" s="8" t="n"/>
      <c r="B27" s="9" t="n"/>
      <c r="C27" s="9" t="n"/>
      <c r="D27" s="9" t="n"/>
      <c r="E27" s="36" t="n"/>
      <c r="F27" s="36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9" t="n"/>
      <c r="P27" s="9" t="n"/>
      <c r="Q27" s="37">
        <f>IF(OR(E27="",F27=""),"",YEAR(F27)-YEAR(E27)+(MONTH(F27)-MONTH(E27))/12)</f>
        <v/>
      </c>
      <c r="R27" s="13">
        <f>IF(Q27="","",IF(Q27&gt;='Parameter'!$B$3,"Ja","Nein"))</f>
        <v/>
      </c>
      <c r="S27" s="14">
        <f>IF(K27="","",SUM(L27:M27))</f>
        <v/>
      </c>
      <c r="T27" s="14">
        <f>IF(G27="","",SUM(G27:I27))</f>
        <v/>
      </c>
      <c r="U27" s="14">
        <f>IF(OR(K27="",S27=""),"",K27-S27)</f>
        <v/>
      </c>
      <c r="V27" s="14">
        <f>IF(OR(U27="",T27=""),"",MAX(0,U27-T27+N27))</f>
        <v/>
      </c>
      <c r="W27" s="13">
        <f>IF(Q27="","",IF(OR(P27="Ja",Q27&gt;='Parameter'!$B$3),"Ja","Nein"))</f>
        <v/>
      </c>
      <c r="X27" s="14">
        <f>IF(V27="","",IF(W27="Ja",0,V27))</f>
        <v/>
      </c>
      <c r="Y27" s="15" t="n"/>
      <c r="Z27" s="14">
        <f>IF(OR(X27="",Y27=""),"",X27*Y27)</f>
        <v/>
      </c>
      <c r="AA27" s="14">
        <f>IF(Z27="","",Z27*'Parameter'!$B$4)</f>
        <v/>
      </c>
      <c r="AB27" s="14">
        <f>IF(Z27="","",SUM(Z27:AA27))</f>
        <v/>
      </c>
      <c r="AC27" s="16">
        <f>IF(X27="","",IF(X27=0,"Keine Spekulationssteuer nach vereinfachter Prüfung","Steuerpflichtigen Gewinn prüfen"))</f>
        <v/>
      </c>
    </row>
    <row r="28" ht="30" customHeight="1">
      <c r="A28" s="8" t="n"/>
      <c r="B28" s="9" t="n"/>
      <c r="C28" s="9" t="n"/>
      <c r="D28" s="9" t="n"/>
      <c r="E28" s="36" t="n"/>
      <c r="F28" s="36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9" t="n"/>
      <c r="P28" s="9" t="n"/>
      <c r="Q28" s="38">
        <f>IF(OR(E28="",F28=""),"",YEAR(F28)-YEAR(E28)+(MONTH(F28)-MONTH(E28))/12)</f>
        <v/>
      </c>
      <c r="R28" s="18">
        <f>IF(Q28="","",IF(Q28&gt;='Parameter'!$B$3,"Ja","Nein"))</f>
        <v/>
      </c>
      <c r="S28" s="19">
        <f>IF(K28="","",SUM(L28:M28))</f>
        <v/>
      </c>
      <c r="T28" s="19">
        <f>IF(G28="","",SUM(G28:I28))</f>
        <v/>
      </c>
      <c r="U28" s="19">
        <f>IF(OR(K28="",S28=""),"",K28-S28)</f>
        <v/>
      </c>
      <c r="V28" s="19">
        <f>IF(OR(U28="",T28=""),"",MAX(0,U28-T28+N28))</f>
        <v/>
      </c>
      <c r="W28" s="18">
        <f>IF(Q28="","",IF(OR(P28="Ja",Q28&gt;='Parameter'!$B$3),"Ja","Nein"))</f>
        <v/>
      </c>
      <c r="X28" s="19">
        <f>IF(V28="","",IF(W28="Ja",0,V28))</f>
        <v/>
      </c>
      <c r="Y28" s="15" t="n"/>
      <c r="Z28" s="19">
        <f>IF(OR(X28="",Y28=""),"",X28*Y28)</f>
        <v/>
      </c>
      <c r="AA28" s="19">
        <f>IF(Z28="","",Z28*'Parameter'!$B$4)</f>
        <v/>
      </c>
      <c r="AB28" s="19">
        <f>IF(Z28="","",SUM(Z28:AA28))</f>
        <v/>
      </c>
      <c r="AC28" s="20">
        <f>IF(X28="","",IF(X28=0,"Keine Spekulationssteuer nach vereinfachter Prüfung","Steuerpflichtigen Gewinn prüfen"))</f>
        <v/>
      </c>
    </row>
    <row r="29" ht="30" customHeight="1">
      <c r="A29" s="8" t="n"/>
      <c r="B29" s="9" t="n"/>
      <c r="C29" s="9" t="n"/>
      <c r="D29" s="9" t="n"/>
      <c r="E29" s="36" t="n"/>
      <c r="F29" s="36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9" t="n"/>
      <c r="P29" s="9" t="n"/>
      <c r="Q29" s="37">
        <f>IF(OR(E29="",F29=""),"",YEAR(F29)-YEAR(E29)+(MONTH(F29)-MONTH(E29))/12)</f>
        <v/>
      </c>
      <c r="R29" s="13">
        <f>IF(Q29="","",IF(Q29&gt;='Parameter'!$B$3,"Ja","Nein"))</f>
        <v/>
      </c>
      <c r="S29" s="14">
        <f>IF(K29="","",SUM(L29:M29))</f>
        <v/>
      </c>
      <c r="T29" s="14">
        <f>IF(G29="","",SUM(G29:I29))</f>
        <v/>
      </c>
      <c r="U29" s="14">
        <f>IF(OR(K29="",S29=""),"",K29-S29)</f>
        <v/>
      </c>
      <c r="V29" s="14">
        <f>IF(OR(U29="",T29=""),"",MAX(0,U29-T29+N29))</f>
        <v/>
      </c>
      <c r="W29" s="13">
        <f>IF(Q29="","",IF(OR(P29="Ja",Q29&gt;='Parameter'!$B$3),"Ja","Nein"))</f>
        <v/>
      </c>
      <c r="X29" s="14">
        <f>IF(V29="","",IF(W29="Ja",0,V29))</f>
        <v/>
      </c>
      <c r="Y29" s="15" t="n"/>
      <c r="Z29" s="14">
        <f>IF(OR(X29="",Y29=""),"",X29*Y29)</f>
        <v/>
      </c>
      <c r="AA29" s="14">
        <f>IF(Z29="","",Z29*'Parameter'!$B$4)</f>
        <v/>
      </c>
      <c r="AB29" s="14">
        <f>IF(Z29="","",SUM(Z29:AA29))</f>
        <v/>
      </c>
      <c r="AC29" s="16">
        <f>IF(X29="","",IF(X29=0,"Keine Spekulationssteuer nach vereinfachter Prüfung","Steuerpflichtigen Gewinn prüfen"))</f>
        <v/>
      </c>
    </row>
    <row r="30" ht="30" customHeight="1">
      <c r="A30" s="8" t="n"/>
      <c r="B30" s="9" t="n"/>
      <c r="C30" s="9" t="n"/>
      <c r="D30" s="9" t="n"/>
      <c r="E30" s="36" t="n"/>
      <c r="F30" s="36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9" t="n"/>
      <c r="P30" s="9" t="n"/>
      <c r="Q30" s="38">
        <f>IF(OR(E30="",F30=""),"",YEAR(F30)-YEAR(E30)+(MONTH(F30)-MONTH(E30))/12)</f>
        <v/>
      </c>
      <c r="R30" s="18">
        <f>IF(Q30="","",IF(Q30&gt;='Parameter'!$B$3,"Ja","Nein"))</f>
        <v/>
      </c>
      <c r="S30" s="19">
        <f>IF(K30="","",SUM(L30:M30))</f>
        <v/>
      </c>
      <c r="T30" s="19">
        <f>IF(G30="","",SUM(G30:I30))</f>
        <v/>
      </c>
      <c r="U30" s="19">
        <f>IF(OR(K30="",S30=""),"",K30-S30)</f>
        <v/>
      </c>
      <c r="V30" s="19">
        <f>IF(OR(U30="",T30=""),"",MAX(0,U30-T30+N30))</f>
        <v/>
      </c>
      <c r="W30" s="18">
        <f>IF(Q30="","",IF(OR(P30="Ja",Q30&gt;='Parameter'!$B$3),"Ja","Nein"))</f>
        <v/>
      </c>
      <c r="X30" s="19">
        <f>IF(V30="","",IF(W30="Ja",0,V30))</f>
        <v/>
      </c>
      <c r="Y30" s="15" t="n"/>
      <c r="Z30" s="19">
        <f>IF(OR(X30="",Y30=""),"",X30*Y30)</f>
        <v/>
      </c>
      <c r="AA30" s="19">
        <f>IF(Z30="","",Z30*'Parameter'!$B$4)</f>
        <v/>
      </c>
      <c r="AB30" s="19">
        <f>IF(Z30="","",SUM(Z30:AA30))</f>
        <v/>
      </c>
      <c r="AC30" s="20">
        <f>IF(X30="","",IF(X30=0,"Keine Spekulationssteuer nach vereinfachter Prüfung","Steuerpflichtigen Gewinn prüfen"))</f>
        <v/>
      </c>
    </row>
    <row r="31" ht="30" customHeight="1">
      <c r="A31" s="8" t="n"/>
      <c r="B31" s="9" t="n"/>
      <c r="C31" s="9" t="n"/>
      <c r="D31" s="9" t="n"/>
      <c r="E31" s="36" t="n"/>
      <c r="F31" s="36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9" t="n"/>
      <c r="P31" s="9" t="n"/>
      <c r="Q31" s="37">
        <f>IF(OR(E31="",F31=""),"",YEAR(F31)-YEAR(E31)+(MONTH(F31)-MONTH(E31))/12)</f>
        <v/>
      </c>
      <c r="R31" s="13">
        <f>IF(Q31="","",IF(Q31&gt;='Parameter'!$B$3,"Ja","Nein"))</f>
        <v/>
      </c>
      <c r="S31" s="14">
        <f>IF(K31="","",SUM(L31:M31))</f>
        <v/>
      </c>
      <c r="T31" s="14">
        <f>IF(G31="","",SUM(G31:I31))</f>
        <v/>
      </c>
      <c r="U31" s="14">
        <f>IF(OR(K31="",S31=""),"",K31-S31)</f>
        <v/>
      </c>
      <c r="V31" s="14">
        <f>IF(OR(U31="",T31=""),"",MAX(0,U31-T31+N31))</f>
        <v/>
      </c>
      <c r="W31" s="13">
        <f>IF(Q31="","",IF(OR(P31="Ja",Q31&gt;='Parameter'!$B$3),"Ja","Nein"))</f>
        <v/>
      </c>
      <c r="X31" s="14">
        <f>IF(V31="","",IF(W31="Ja",0,V31))</f>
        <v/>
      </c>
      <c r="Y31" s="15" t="n"/>
      <c r="Z31" s="14">
        <f>IF(OR(X31="",Y31=""),"",X31*Y31)</f>
        <v/>
      </c>
      <c r="AA31" s="14">
        <f>IF(Z31="","",Z31*'Parameter'!$B$4)</f>
        <v/>
      </c>
      <c r="AB31" s="14">
        <f>IF(Z31="","",SUM(Z31:AA31))</f>
        <v/>
      </c>
      <c r="AC31" s="16">
        <f>IF(X31="","",IF(X31=0,"Keine Spekulationssteuer nach vereinfachter Prüfung","Steuerpflichtigen Gewinn prüfen"))</f>
        <v/>
      </c>
    </row>
    <row r="32" ht="30" customHeight="1">
      <c r="A32" s="8" t="n"/>
      <c r="B32" s="9" t="n"/>
      <c r="C32" s="9" t="n"/>
      <c r="D32" s="9" t="n"/>
      <c r="E32" s="36" t="n"/>
      <c r="F32" s="36" t="n"/>
      <c r="G32" s="11" t="n"/>
      <c r="H32" s="11" t="n"/>
      <c r="I32" s="11" t="n"/>
      <c r="J32" s="11" t="n"/>
      <c r="K32" s="11" t="n"/>
      <c r="L32" s="11" t="n"/>
      <c r="M32" s="11" t="n"/>
      <c r="N32" s="11" t="n"/>
      <c r="O32" s="9" t="n"/>
      <c r="P32" s="9" t="n"/>
      <c r="Q32" s="38">
        <f>IF(OR(E32="",F32=""),"",YEAR(F32)-YEAR(E32)+(MONTH(F32)-MONTH(E32))/12)</f>
        <v/>
      </c>
      <c r="R32" s="18">
        <f>IF(Q32="","",IF(Q32&gt;='Parameter'!$B$3,"Ja","Nein"))</f>
        <v/>
      </c>
      <c r="S32" s="19">
        <f>IF(K32="","",SUM(L32:M32))</f>
        <v/>
      </c>
      <c r="T32" s="19">
        <f>IF(G32="","",SUM(G32:I32))</f>
        <v/>
      </c>
      <c r="U32" s="19">
        <f>IF(OR(K32="",S32=""),"",K32-S32)</f>
        <v/>
      </c>
      <c r="V32" s="19">
        <f>IF(OR(U32="",T32=""),"",MAX(0,U32-T32+N32))</f>
        <v/>
      </c>
      <c r="W32" s="18">
        <f>IF(Q32="","",IF(OR(P32="Ja",Q32&gt;='Parameter'!$B$3),"Ja","Nein"))</f>
        <v/>
      </c>
      <c r="X32" s="19">
        <f>IF(V32="","",IF(W32="Ja",0,V32))</f>
        <v/>
      </c>
      <c r="Y32" s="15" t="n"/>
      <c r="Z32" s="19">
        <f>IF(OR(X32="",Y32=""),"",X32*Y32)</f>
        <v/>
      </c>
      <c r="AA32" s="19">
        <f>IF(Z32="","",Z32*'Parameter'!$B$4)</f>
        <v/>
      </c>
      <c r="AB32" s="19">
        <f>IF(Z32="","",SUM(Z32:AA32))</f>
        <v/>
      </c>
      <c r="AC32" s="20">
        <f>IF(X32="","",IF(X32=0,"Keine Spekulationssteuer nach vereinfachter Prüfung","Steuerpflichtigen Gewinn prüfen"))</f>
        <v/>
      </c>
    </row>
    <row r="33" ht="30" customHeight="1">
      <c r="A33" s="8" t="n"/>
      <c r="B33" s="9" t="n"/>
      <c r="C33" s="9" t="n"/>
      <c r="D33" s="9" t="n"/>
      <c r="E33" s="36" t="n"/>
      <c r="F33" s="36" t="n"/>
      <c r="G33" s="11" t="n"/>
      <c r="H33" s="11" t="n"/>
      <c r="I33" s="11" t="n"/>
      <c r="J33" s="11" t="n"/>
      <c r="K33" s="11" t="n"/>
      <c r="L33" s="11" t="n"/>
      <c r="M33" s="11" t="n"/>
      <c r="N33" s="11" t="n"/>
      <c r="O33" s="9" t="n"/>
      <c r="P33" s="9" t="n"/>
      <c r="Q33" s="37">
        <f>IF(OR(E33="",F33=""),"",YEAR(F33)-YEAR(E33)+(MONTH(F33)-MONTH(E33))/12)</f>
        <v/>
      </c>
      <c r="R33" s="13">
        <f>IF(Q33="","",IF(Q33&gt;='Parameter'!$B$3,"Ja","Nein"))</f>
        <v/>
      </c>
      <c r="S33" s="14">
        <f>IF(K33="","",SUM(L33:M33))</f>
        <v/>
      </c>
      <c r="T33" s="14">
        <f>IF(G33="","",SUM(G33:I33))</f>
        <v/>
      </c>
      <c r="U33" s="14">
        <f>IF(OR(K33="",S33=""),"",K33-S33)</f>
        <v/>
      </c>
      <c r="V33" s="14">
        <f>IF(OR(U33="",T33=""),"",MAX(0,U33-T33+N33))</f>
        <v/>
      </c>
      <c r="W33" s="13">
        <f>IF(Q33="","",IF(OR(P33="Ja",Q33&gt;='Parameter'!$B$3),"Ja","Nein"))</f>
        <v/>
      </c>
      <c r="X33" s="14">
        <f>IF(V33="","",IF(W33="Ja",0,V33))</f>
        <v/>
      </c>
      <c r="Y33" s="15" t="n"/>
      <c r="Z33" s="14">
        <f>IF(OR(X33="",Y33=""),"",X33*Y33)</f>
        <v/>
      </c>
      <c r="AA33" s="14">
        <f>IF(Z33="","",Z33*'Parameter'!$B$4)</f>
        <v/>
      </c>
      <c r="AB33" s="14">
        <f>IF(Z33="","",SUM(Z33:AA33))</f>
        <v/>
      </c>
      <c r="AC33" s="16">
        <f>IF(X33="","",IF(X33=0,"Keine Spekulationssteuer nach vereinfachter Prüfung","Steuerpflichtigen Gewinn prüfen"))</f>
        <v/>
      </c>
    </row>
    <row r="34" ht="30" customHeight="1">
      <c r="A34" s="8" t="n"/>
      <c r="B34" s="9" t="n"/>
      <c r="C34" s="9" t="n"/>
      <c r="D34" s="9" t="n"/>
      <c r="E34" s="36" t="n"/>
      <c r="F34" s="36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9" t="n"/>
      <c r="P34" s="9" t="n"/>
      <c r="Q34" s="38">
        <f>IF(OR(E34="",F34=""),"",YEAR(F34)-YEAR(E34)+(MONTH(F34)-MONTH(E34))/12)</f>
        <v/>
      </c>
      <c r="R34" s="18">
        <f>IF(Q34="","",IF(Q34&gt;='Parameter'!$B$3,"Ja","Nein"))</f>
        <v/>
      </c>
      <c r="S34" s="19">
        <f>IF(K34="","",SUM(L34:M34))</f>
        <v/>
      </c>
      <c r="T34" s="19">
        <f>IF(G34="","",SUM(G34:I34))</f>
        <v/>
      </c>
      <c r="U34" s="19">
        <f>IF(OR(K34="",S34=""),"",K34-S34)</f>
        <v/>
      </c>
      <c r="V34" s="19">
        <f>IF(OR(U34="",T34=""),"",MAX(0,U34-T34+N34))</f>
        <v/>
      </c>
      <c r="W34" s="18">
        <f>IF(Q34="","",IF(OR(P34="Ja",Q34&gt;='Parameter'!$B$3),"Ja","Nein"))</f>
        <v/>
      </c>
      <c r="X34" s="19">
        <f>IF(V34="","",IF(W34="Ja",0,V34))</f>
        <v/>
      </c>
      <c r="Y34" s="15" t="n"/>
      <c r="Z34" s="19">
        <f>IF(OR(X34="",Y34=""),"",X34*Y34)</f>
        <v/>
      </c>
      <c r="AA34" s="19">
        <f>IF(Z34="","",Z34*'Parameter'!$B$4)</f>
        <v/>
      </c>
      <c r="AB34" s="19">
        <f>IF(Z34="","",SUM(Z34:AA34))</f>
        <v/>
      </c>
      <c r="AC34" s="20">
        <f>IF(X34="","",IF(X34=0,"Keine Spekulationssteuer nach vereinfachter Prüfung","Steuerpflichtigen Gewinn prüfen"))</f>
        <v/>
      </c>
    </row>
    <row r="35" ht="30" customHeight="1">
      <c r="A35" s="8" t="n"/>
      <c r="B35" s="9" t="n"/>
      <c r="C35" s="9" t="n"/>
      <c r="D35" s="9" t="n"/>
      <c r="E35" s="36" t="n"/>
      <c r="F35" s="36" t="n"/>
      <c r="G35" s="11" t="n"/>
      <c r="H35" s="11" t="n"/>
      <c r="I35" s="11" t="n"/>
      <c r="J35" s="11" t="n"/>
      <c r="K35" s="11" t="n"/>
      <c r="L35" s="11" t="n"/>
      <c r="M35" s="11" t="n"/>
      <c r="N35" s="11" t="n"/>
      <c r="O35" s="9" t="n"/>
      <c r="P35" s="9" t="n"/>
      <c r="Q35" s="37">
        <f>IF(OR(E35="",F35=""),"",YEAR(F35)-YEAR(E35)+(MONTH(F35)-MONTH(E35))/12)</f>
        <v/>
      </c>
      <c r="R35" s="13">
        <f>IF(Q35="","",IF(Q35&gt;='Parameter'!$B$3,"Ja","Nein"))</f>
        <v/>
      </c>
      <c r="S35" s="14">
        <f>IF(K35="","",SUM(L35:M35))</f>
        <v/>
      </c>
      <c r="T35" s="14">
        <f>IF(G35="","",SUM(G35:I35))</f>
        <v/>
      </c>
      <c r="U35" s="14">
        <f>IF(OR(K35="",S35=""),"",K35-S35)</f>
        <v/>
      </c>
      <c r="V35" s="14">
        <f>IF(OR(U35="",T35=""),"",MAX(0,U35-T35+N35))</f>
        <v/>
      </c>
      <c r="W35" s="13">
        <f>IF(Q35="","",IF(OR(P35="Ja",Q35&gt;='Parameter'!$B$3),"Ja","Nein"))</f>
        <v/>
      </c>
      <c r="X35" s="14">
        <f>IF(V35="","",IF(W35="Ja",0,V35))</f>
        <v/>
      </c>
      <c r="Y35" s="15" t="n"/>
      <c r="Z35" s="14">
        <f>IF(OR(X35="",Y35=""),"",X35*Y35)</f>
        <v/>
      </c>
      <c r="AA35" s="14">
        <f>IF(Z35="","",Z35*'Parameter'!$B$4)</f>
        <v/>
      </c>
      <c r="AB35" s="14">
        <f>IF(Z35="","",SUM(Z35:AA35))</f>
        <v/>
      </c>
      <c r="AC35" s="16">
        <f>IF(X35="","",IF(X35=0,"Keine Spekulationssteuer nach vereinfachter Prüfung","Steuerpflichtigen Gewinn prüfen"))</f>
        <v/>
      </c>
    </row>
    <row r="36" ht="30" customHeight="1">
      <c r="A36" s="8" t="n"/>
      <c r="B36" s="9" t="n"/>
      <c r="C36" s="9" t="n"/>
      <c r="D36" s="9" t="n"/>
      <c r="E36" s="36" t="n"/>
      <c r="F36" s="36" t="n"/>
      <c r="G36" s="11" t="n"/>
      <c r="H36" s="11" t="n"/>
      <c r="I36" s="11" t="n"/>
      <c r="J36" s="11" t="n"/>
      <c r="K36" s="11" t="n"/>
      <c r="L36" s="11" t="n"/>
      <c r="M36" s="11" t="n"/>
      <c r="N36" s="11" t="n"/>
      <c r="O36" s="9" t="n"/>
      <c r="P36" s="9" t="n"/>
      <c r="Q36" s="38">
        <f>IF(OR(E36="",F36=""),"",YEAR(F36)-YEAR(E36)+(MONTH(F36)-MONTH(E36))/12)</f>
        <v/>
      </c>
      <c r="R36" s="18">
        <f>IF(Q36="","",IF(Q36&gt;='Parameter'!$B$3,"Ja","Nein"))</f>
        <v/>
      </c>
      <c r="S36" s="19">
        <f>IF(K36="","",SUM(L36:M36))</f>
        <v/>
      </c>
      <c r="T36" s="19">
        <f>IF(G36="","",SUM(G36:I36))</f>
        <v/>
      </c>
      <c r="U36" s="19">
        <f>IF(OR(K36="",S36=""),"",K36-S36)</f>
        <v/>
      </c>
      <c r="V36" s="19">
        <f>IF(OR(U36="",T36=""),"",MAX(0,U36-T36+N36))</f>
        <v/>
      </c>
      <c r="W36" s="18">
        <f>IF(Q36="","",IF(OR(P36="Ja",Q36&gt;='Parameter'!$B$3),"Ja","Nein"))</f>
        <v/>
      </c>
      <c r="X36" s="19">
        <f>IF(V36="","",IF(W36="Ja",0,V36))</f>
        <v/>
      </c>
      <c r="Y36" s="15" t="n"/>
      <c r="Z36" s="19">
        <f>IF(OR(X36="",Y36=""),"",X36*Y36)</f>
        <v/>
      </c>
      <c r="AA36" s="19">
        <f>IF(Z36="","",Z36*'Parameter'!$B$4)</f>
        <v/>
      </c>
      <c r="AB36" s="19">
        <f>IF(Z36="","",SUM(Z36:AA36))</f>
        <v/>
      </c>
      <c r="AC36" s="20">
        <f>IF(X36="","",IF(X36=0,"Keine Spekulationssteuer nach vereinfachter Prüfung","Steuerpflichtigen Gewinn prüfen"))</f>
        <v/>
      </c>
    </row>
    <row r="37" ht="30" customHeight="1">
      <c r="A37" s="8" t="n"/>
      <c r="B37" s="9" t="n"/>
      <c r="C37" s="9" t="n"/>
      <c r="D37" s="9" t="n"/>
      <c r="E37" s="36" t="n"/>
      <c r="F37" s="36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9" t="n"/>
      <c r="P37" s="9" t="n"/>
      <c r="Q37" s="37">
        <f>IF(OR(E37="",F37=""),"",YEAR(F37)-YEAR(E37)+(MONTH(F37)-MONTH(E37))/12)</f>
        <v/>
      </c>
      <c r="R37" s="13">
        <f>IF(Q37="","",IF(Q37&gt;='Parameter'!$B$3,"Ja","Nein"))</f>
        <v/>
      </c>
      <c r="S37" s="14">
        <f>IF(K37="","",SUM(L37:M37))</f>
        <v/>
      </c>
      <c r="T37" s="14">
        <f>IF(G37="","",SUM(G37:I37))</f>
        <v/>
      </c>
      <c r="U37" s="14">
        <f>IF(OR(K37="",S37=""),"",K37-S37)</f>
        <v/>
      </c>
      <c r="V37" s="14">
        <f>IF(OR(U37="",T37=""),"",MAX(0,U37-T37+N37))</f>
        <v/>
      </c>
      <c r="W37" s="13">
        <f>IF(Q37="","",IF(OR(P37="Ja",Q37&gt;='Parameter'!$B$3),"Ja","Nein"))</f>
        <v/>
      </c>
      <c r="X37" s="14">
        <f>IF(V37="","",IF(W37="Ja",0,V37))</f>
        <v/>
      </c>
      <c r="Y37" s="15" t="n"/>
      <c r="Z37" s="14">
        <f>IF(OR(X37="",Y37=""),"",X37*Y37)</f>
        <v/>
      </c>
      <c r="AA37" s="14">
        <f>IF(Z37="","",Z37*'Parameter'!$B$4)</f>
        <v/>
      </c>
      <c r="AB37" s="14">
        <f>IF(Z37="","",SUM(Z37:AA37))</f>
        <v/>
      </c>
      <c r="AC37" s="16">
        <f>IF(X37="","",IF(X37=0,"Keine Spekulationssteuer nach vereinfachter Prüfung","Steuerpflichtigen Gewinn prüfen"))</f>
        <v/>
      </c>
    </row>
    <row r="38" ht="30" customHeight="1">
      <c r="A38" s="8" t="n"/>
      <c r="B38" s="9" t="n"/>
      <c r="C38" s="9" t="n"/>
      <c r="D38" s="9" t="n"/>
      <c r="E38" s="36" t="n"/>
      <c r="F38" s="36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9" t="n"/>
      <c r="P38" s="9" t="n"/>
      <c r="Q38" s="38">
        <f>IF(OR(E38="",F38=""),"",YEAR(F38)-YEAR(E38)+(MONTH(F38)-MONTH(E38))/12)</f>
        <v/>
      </c>
      <c r="R38" s="18">
        <f>IF(Q38="","",IF(Q38&gt;='Parameter'!$B$3,"Ja","Nein"))</f>
        <v/>
      </c>
      <c r="S38" s="19">
        <f>IF(K38="","",SUM(L38:M38))</f>
        <v/>
      </c>
      <c r="T38" s="19">
        <f>IF(G38="","",SUM(G38:I38))</f>
        <v/>
      </c>
      <c r="U38" s="19">
        <f>IF(OR(K38="",S38=""),"",K38-S38)</f>
        <v/>
      </c>
      <c r="V38" s="19">
        <f>IF(OR(U38="",T38=""),"",MAX(0,U38-T38+N38))</f>
        <v/>
      </c>
      <c r="W38" s="18">
        <f>IF(Q38="","",IF(OR(P38="Ja",Q38&gt;='Parameter'!$B$3),"Ja","Nein"))</f>
        <v/>
      </c>
      <c r="X38" s="19">
        <f>IF(V38="","",IF(W38="Ja",0,V38))</f>
        <v/>
      </c>
      <c r="Y38" s="15" t="n"/>
      <c r="Z38" s="19">
        <f>IF(OR(X38="",Y38=""),"",X38*Y38)</f>
        <v/>
      </c>
      <c r="AA38" s="19">
        <f>IF(Z38="","",Z38*'Parameter'!$B$4)</f>
        <v/>
      </c>
      <c r="AB38" s="19">
        <f>IF(Z38="","",SUM(Z38:AA38))</f>
        <v/>
      </c>
      <c r="AC38" s="20">
        <f>IF(X38="","",IF(X38=0,"Keine Spekulationssteuer nach vereinfachter Prüfung","Steuerpflichtigen Gewinn prüfen"))</f>
        <v/>
      </c>
    </row>
    <row r="39" ht="30" customHeight="1">
      <c r="A39" s="8" t="n"/>
      <c r="B39" s="9" t="n"/>
      <c r="C39" s="9" t="n"/>
      <c r="D39" s="9" t="n"/>
      <c r="E39" s="36" t="n"/>
      <c r="F39" s="36" t="n"/>
      <c r="G39" s="11" t="n"/>
      <c r="H39" s="11" t="n"/>
      <c r="I39" s="11" t="n"/>
      <c r="J39" s="11" t="n"/>
      <c r="K39" s="11" t="n"/>
      <c r="L39" s="11" t="n"/>
      <c r="M39" s="11" t="n"/>
      <c r="N39" s="11" t="n"/>
      <c r="O39" s="9" t="n"/>
      <c r="P39" s="9" t="n"/>
      <c r="Q39" s="37">
        <f>IF(OR(E39="",F39=""),"",YEAR(F39)-YEAR(E39)+(MONTH(F39)-MONTH(E39))/12)</f>
        <v/>
      </c>
      <c r="R39" s="13">
        <f>IF(Q39="","",IF(Q39&gt;='Parameter'!$B$3,"Ja","Nein"))</f>
        <v/>
      </c>
      <c r="S39" s="14">
        <f>IF(K39="","",SUM(L39:M39))</f>
        <v/>
      </c>
      <c r="T39" s="14">
        <f>IF(G39="","",SUM(G39:I39))</f>
        <v/>
      </c>
      <c r="U39" s="14">
        <f>IF(OR(K39="",S39=""),"",K39-S39)</f>
        <v/>
      </c>
      <c r="V39" s="14">
        <f>IF(OR(U39="",T39=""),"",MAX(0,U39-T39+N39))</f>
        <v/>
      </c>
      <c r="W39" s="13">
        <f>IF(Q39="","",IF(OR(P39="Ja",Q39&gt;='Parameter'!$B$3),"Ja","Nein"))</f>
        <v/>
      </c>
      <c r="X39" s="14">
        <f>IF(V39="","",IF(W39="Ja",0,V39))</f>
        <v/>
      </c>
      <c r="Y39" s="15" t="n"/>
      <c r="Z39" s="14">
        <f>IF(OR(X39="",Y39=""),"",X39*Y39)</f>
        <v/>
      </c>
      <c r="AA39" s="14">
        <f>IF(Z39="","",Z39*'Parameter'!$B$4)</f>
        <v/>
      </c>
      <c r="AB39" s="14">
        <f>IF(Z39="","",SUM(Z39:AA39))</f>
        <v/>
      </c>
      <c r="AC39" s="16">
        <f>IF(X39="","",IF(X39=0,"Keine Spekulationssteuer nach vereinfachter Prüfung","Steuerpflichtigen Gewinn prüfen"))</f>
        <v/>
      </c>
    </row>
    <row r="40" ht="30" customHeight="1">
      <c r="A40" s="8" t="n"/>
      <c r="B40" s="9" t="n"/>
      <c r="C40" s="9" t="n"/>
      <c r="D40" s="9" t="n"/>
      <c r="E40" s="36" t="n"/>
      <c r="F40" s="36" t="n"/>
      <c r="G40" s="11" t="n"/>
      <c r="H40" s="11" t="n"/>
      <c r="I40" s="11" t="n"/>
      <c r="J40" s="11" t="n"/>
      <c r="K40" s="11" t="n"/>
      <c r="L40" s="11" t="n"/>
      <c r="M40" s="11" t="n"/>
      <c r="N40" s="11" t="n"/>
      <c r="O40" s="9" t="n"/>
      <c r="P40" s="9" t="n"/>
      <c r="Q40" s="38">
        <f>IF(OR(E40="",F40=""),"",YEAR(F40)-YEAR(E40)+(MONTH(F40)-MONTH(E40))/12)</f>
        <v/>
      </c>
      <c r="R40" s="18">
        <f>IF(Q40="","",IF(Q40&gt;='Parameter'!$B$3,"Ja","Nein"))</f>
        <v/>
      </c>
      <c r="S40" s="19">
        <f>IF(K40="","",SUM(L40:M40))</f>
        <v/>
      </c>
      <c r="T40" s="19">
        <f>IF(G40="","",SUM(G40:I40))</f>
        <v/>
      </c>
      <c r="U40" s="19">
        <f>IF(OR(K40="",S40=""),"",K40-S40)</f>
        <v/>
      </c>
      <c r="V40" s="19">
        <f>IF(OR(U40="",T40=""),"",MAX(0,U40-T40+N40))</f>
        <v/>
      </c>
      <c r="W40" s="18">
        <f>IF(Q40="","",IF(OR(P40="Ja",Q40&gt;='Parameter'!$B$3),"Ja","Nein"))</f>
        <v/>
      </c>
      <c r="X40" s="19">
        <f>IF(V40="","",IF(W40="Ja",0,V40))</f>
        <v/>
      </c>
      <c r="Y40" s="15" t="n"/>
      <c r="Z40" s="19">
        <f>IF(OR(X40="",Y40=""),"",X40*Y40)</f>
        <v/>
      </c>
      <c r="AA40" s="19">
        <f>IF(Z40="","",Z40*'Parameter'!$B$4)</f>
        <v/>
      </c>
      <c r="AB40" s="19">
        <f>IF(Z40="","",SUM(Z40:AA40))</f>
        <v/>
      </c>
      <c r="AC40" s="20">
        <f>IF(X40="","",IF(X40=0,"Keine Spekulationssteuer nach vereinfachter Prüfung","Steuerpflichtigen Gewinn prüfen"))</f>
        <v/>
      </c>
    </row>
    <row r="41" ht="30" customHeight="1">
      <c r="A41" s="8" t="n"/>
      <c r="B41" s="9" t="n"/>
      <c r="C41" s="9" t="n"/>
      <c r="D41" s="9" t="n"/>
      <c r="E41" s="36" t="n"/>
      <c r="F41" s="36" t="n"/>
      <c r="G41" s="11" t="n"/>
      <c r="H41" s="11" t="n"/>
      <c r="I41" s="11" t="n"/>
      <c r="J41" s="11" t="n"/>
      <c r="K41" s="11" t="n"/>
      <c r="L41" s="11" t="n"/>
      <c r="M41" s="11" t="n"/>
      <c r="N41" s="11" t="n"/>
      <c r="O41" s="9" t="n"/>
      <c r="P41" s="9" t="n"/>
      <c r="Q41" s="37">
        <f>IF(OR(E41="",F41=""),"",YEAR(F41)-YEAR(E41)+(MONTH(F41)-MONTH(E41))/12)</f>
        <v/>
      </c>
      <c r="R41" s="13">
        <f>IF(Q41="","",IF(Q41&gt;='Parameter'!$B$3,"Ja","Nein"))</f>
        <v/>
      </c>
      <c r="S41" s="14">
        <f>IF(K41="","",SUM(L41:M41))</f>
        <v/>
      </c>
      <c r="T41" s="14">
        <f>IF(G41="","",SUM(G41:I41))</f>
        <v/>
      </c>
      <c r="U41" s="14">
        <f>IF(OR(K41="",S41=""),"",K41-S41)</f>
        <v/>
      </c>
      <c r="V41" s="14">
        <f>IF(OR(U41="",T41=""),"",MAX(0,U41-T41+N41))</f>
        <v/>
      </c>
      <c r="W41" s="13">
        <f>IF(Q41="","",IF(OR(P41="Ja",Q41&gt;='Parameter'!$B$3),"Ja","Nein"))</f>
        <v/>
      </c>
      <c r="X41" s="14">
        <f>IF(V41="","",IF(W41="Ja",0,V41))</f>
        <v/>
      </c>
      <c r="Y41" s="15" t="n"/>
      <c r="Z41" s="14">
        <f>IF(OR(X41="",Y41=""),"",X41*Y41)</f>
        <v/>
      </c>
      <c r="AA41" s="14">
        <f>IF(Z41="","",Z41*'Parameter'!$B$4)</f>
        <v/>
      </c>
      <c r="AB41" s="14">
        <f>IF(Z41="","",SUM(Z41:AA41))</f>
        <v/>
      </c>
      <c r="AC41" s="16">
        <f>IF(X41="","",IF(X41=0,"Keine Spekulationssteuer nach vereinfachter Prüfung","Steuerpflichtigen Gewinn prüfen"))</f>
        <v/>
      </c>
    </row>
    <row r="42" ht="30" customHeight="1">
      <c r="A42" s="8" t="n"/>
      <c r="B42" s="9" t="n"/>
      <c r="C42" s="9" t="n"/>
      <c r="D42" s="9" t="n"/>
      <c r="E42" s="36" t="n"/>
      <c r="F42" s="36" t="n"/>
      <c r="G42" s="11" t="n"/>
      <c r="H42" s="11" t="n"/>
      <c r="I42" s="11" t="n"/>
      <c r="J42" s="11" t="n"/>
      <c r="K42" s="11" t="n"/>
      <c r="L42" s="11" t="n"/>
      <c r="M42" s="11" t="n"/>
      <c r="N42" s="11" t="n"/>
      <c r="O42" s="9" t="n"/>
      <c r="P42" s="9" t="n"/>
      <c r="Q42" s="38">
        <f>IF(OR(E42="",F42=""),"",YEAR(F42)-YEAR(E42)+(MONTH(F42)-MONTH(E42))/12)</f>
        <v/>
      </c>
      <c r="R42" s="18">
        <f>IF(Q42="","",IF(Q42&gt;='Parameter'!$B$3,"Ja","Nein"))</f>
        <v/>
      </c>
      <c r="S42" s="19">
        <f>IF(K42="","",SUM(L42:M42))</f>
        <v/>
      </c>
      <c r="T42" s="19">
        <f>IF(G42="","",SUM(G42:I42))</f>
        <v/>
      </c>
      <c r="U42" s="19">
        <f>IF(OR(K42="",S42=""),"",K42-S42)</f>
        <v/>
      </c>
      <c r="V42" s="19">
        <f>IF(OR(U42="",T42=""),"",MAX(0,U42-T42+N42))</f>
        <v/>
      </c>
      <c r="W42" s="18">
        <f>IF(Q42="","",IF(OR(P42="Ja",Q42&gt;='Parameter'!$B$3),"Ja","Nein"))</f>
        <v/>
      </c>
      <c r="X42" s="19">
        <f>IF(V42="","",IF(W42="Ja",0,V42))</f>
        <v/>
      </c>
      <c r="Y42" s="15" t="n"/>
      <c r="Z42" s="19">
        <f>IF(OR(X42="",Y42=""),"",X42*Y42)</f>
        <v/>
      </c>
      <c r="AA42" s="19">
        <f>IF(Z42="","",Z42*'Parameter'!$B$4)</f>
        <v/>
      </c>
      <c r="AB42" s="19">
        <f>IF(Z42="","",SUM(Z42:AA42))</f>
        <v/>
      </c>
      <c r="AC42" s="20">
        <f>IF(X42="","",IF(X42=0,"Keine Spekulationssteuer nach vereinfachter Prüfung","Steuerpflichtigen Gewinn prüfen"))</f>
        <v/>
      </c>
    </row>
    <row r="43" ht="30" customHeight="1">
      <c r="A43" s="8" t="n"/>
      <c r="B43" s="9" t="n"/>
      <c r="C43" s="9" t="n"/>
      <c r="D43" s="9" t="n"/>
      <c r="E43" s="36" t="n"/>
      <c r="F43" s="36" t="n"/>
      <c r="G43" s="11" t="n"/>
      <c r="H43" s="11" t="n"/>
      <c r="I43" s="11" t="n"/>
      <c r="J43" s="11" t="n"/>
      <c r="K43" s="11" t="n"/>
      <c r="L43" s="11" t="n"/>
      <c r="M43" s="11" t="n"/>
      <c r="N43" s="11" t="n"/>
      <c r="O43" s="9" t="n"/>
      <c r="P43" s="9" t="n"/>
      <c r="Q43" s="37">
        <f>IF(OR(E43="",F43=""),"",YEAR(F43)-YEAR(E43)+(MONTH(F43)-MONTH(E43))/12)</f>
        <v/>
      </c>
      <c r="R43" s="13">
        <f>IF(Q43="","",IF(Q43&gt;='Parameter'!$B$3,"Ja","Nein"))</f>
        <v/>
      </c>
      <c r="S43" s="14">
        <f>IF(K43="","",SUM(L43:M43))</f>
        <v/>
      </c>
      <c r="T43" s="14">
        <f>IF(G43="","",SUM(G43:I43))</f>
        <v/>
      </c>
      <c r="U43" s="14">
        <f>IF(OR(K43="",S43=""),"",K43-S43)</f>
        <v/>
      </c>
      <c r="V43" s="14">
        <f>IF(OR(U43="",T43=""),"",MAX(0,U43-T43+N43))</f>
        <v/>
      </c>
      <c r="W43" s="13">
        <f>IF(Q43="","",IF(OR(P43="Ja",Q43&gt;='Parameter'!$B$3),"Ja","Nein"))</f>
        <v/>
      </c>
      <c r="X43" s="14">
        <f>IF(V43="","",IF(W43="Ja",0,V43))</f>
        <v/>
      </c>
      <c r="Y43" s="15" t="n"/>
      <c r="Z43" s="14">
        <f>IF(OR(X43="",Y43=""),"",X43*Y43)</f>
        <v/>
      </c>
      <c r="AA43" s="14">
        <f>IF(Z43="","",Z43*'Parameter'!$B$4)</f>
        <v/>
      </c>
      <c r="AB43" s="14">
        <f>IF(Z43="","",SUM(Z43:AA43))</f>
        <v/>
      </c>
      <c r="AC43" s="16">
        <f>IF(X43="","",IF(X43=0,"Keine Spekulationssteuer nach vereinfachter Prüfung","Steuerpflichtigen Gewinn prüfen"))</f>
        <v/>
      </c>
    </row>
    <row r="44" ht="30" customHeight="1">
      <c r="A44" s="8" t="n"/>
      <c r="B44" s="9" t="n"/>
      <c r="C44" s="9" t="n"/>
      <c r="D44" s="9" t="n"/>
      <c r="E44" s="36" t="n"/>
      <c r="F44" s="36" t="n"/>
      <c r="G44" s="11" t="n"/>
      <c r="H44" s="11" t="n"/>
      <c r="I44" s="11" t="n"/>
      <c r="J44" s="11" t="n"/>
      <c r="K44" s="11" t="n"/>
      <c r="L44" s="11" t="n"/>
      <c r="M44" s="11" t="n"/>
      <c r="N44" s="11" t="n"/>
      <c r="O44" s="9" t="n"/>
      <c r="P44" s="9" t="n"/>
      <c r="Q44" s="38">
        <f>IF(OR(E44="",F44=""),"",YEAR(F44)-YEAR(E44)+(MONTH(F44)-MONTH(E44))/12)</f>
        <v/>
      </c>
      <c r="R44" s="18">
        <f>IF(Q44="","",IF(Q44&gt;='Parameter'!$B$3,"Ja","Nein"))</f>
        <v/>
      </c>
      <c r="S44" s="19">
        <f>IF(K44="","",SUM(L44:M44))</f>
        <v/>
      </c>
      <c r="T44" s="19">
        <f>IF(G44="","",SUM(G44:I44))</f>
        <v/>
      </c>
      <c r="U44" s="19">
        <f>IF(OR(K44="",S44=""),"",K44-S44)</f>
        <v/>
      </c>
      <c r="V44" s="19">
        <f>IF(OR(U44="",T44=""),"",MAX(0,U44-T44+N44))</f>
        <v/>
      </c>
      <c r="W44" s="18">
        <f>IF(Q44="","",IF(OR(P44="Ja",Q44&gt;='Parameter'!$B$3),"Ja","Nein"))</f>
        <v/>
      </c>
      <c r="X44" s="19">
        <f>IF(V44="","",IF(W44="Ja",0,V44))</f>
        <v/>
      </c>
      <c r="Y44" s="15" t="n"/>
      <c r="Z44" s="19">
        <f>IF(OR(X44="",Y44=""),"",X44*Y44)</f>
        <v/>
      </c>
      <c r="AA44" s="19">
        <f>IF(Z44="","",Z44*'Parameter'!$B$4)</f>
        <v/>
      </c>
      <c r="AB44" s="19">
        <f>IF(Z44="","",SUM(Z44:AA44))</f>
        <v/>
      </c>
      <c r="AC44" s="20">
        <f>IF(X44="","",IF(X44=0,"Keine Spekulationssteuer nach vereinfachter Prüfung","Steuerpflichtigen Gewinn prüfen"))</f>
        <v/>
      </c>
    </row>
    <row r="45" ht="30" customHeight="1">
      <c r="A45" s="8" t="n"/>
      <c r="B45" s="9" t="n"/>
      <c r="C45" s="9" t="n"/>
      <c r="D45" s="9" t="n"/>
      <c r="E45" s="36" t="n"/>
      <c r="F45" s="36" t="n"/>
      <c r="G45" s="11" t="n"/>
      <c r="H45" s="11" t="n"/>
      <c r="I45" s="11" t="n"/>
      <c r="J45" s="11" t="n"/>
      <c r="K45" s="11" t="n"/>
      <c r="L45" s="11" t="n"/>
      <c r="M45" s="11" t="n"/>
      <c r="N45" s="11" t="n"/>
      <c r="O45" s="9" t="n"/>
      <c r="P45" s="9" t="n"/>
      <c r="Q45" s="37">
        <f>IF(OR(E45="",F45=""),"",YEAR(F45)-YEAR(E45)+(MONTH(F45)-MONTH(E45))/12)</f>
        <v/>
      </c>
      <c r="R45" s="13">
        <f>IF(Q45="","",IF(Q45&gt;='Parameter'!$B$3,"Ja","Nein"))</f>
        <v/>
      </c>
      <c r="S45" s="14">
        <f>IF(K45="","",SUM(L45:M45))</f>
        <v/>
      </c>
      <c r="T45" s="14">
        <f>IF(G45="","",SUM(G45:I45))</f>
        <v/>
      </c>
      <c r="U45" s="14">
        <f>IF(OR(K45="",S45=""),"",K45-S45)</f>
        <v/>
      </c>
      <c r="V45" s="14">
        <f>IF(OR(U45="",T45=""),"",MAX(0,U45-T45+N45))</f>
        <v/>
      </c>
      <c r="W45" s="13">
        <f>IF(Q45="","",IF(OR(P45="Ja",Q45&gt;='Parameter'!$B$3),"Ja","Nein"))</f>
        <v/>
      </c>
      <c r="X45" s="14">
        <f>IF(V45="","",IF(W45="Ja",0,V45))</f>
        <v/>
      </c>
      <c r="Y45" s="15" t="n"/>
      <c r="Z45" s="14">
        <f>IF(OR(X45="",Y45=""),"",X45*Y45)</f>
        <v/>
      </c>
      <c r="AA45" s="14">
        <f>IF(Z45="","",Z45*'Parameter'!$B$4)</f>
        <v/>
      </c>
      <c r="AB45" s="14">
        <f>IF(Z45="","",SUM(Z45:AA45))</f>
        <v/>
      </c>
      <c r="AC45" s="16">
        <f>IF(X45="","",IF(X45=0,"Keine Spekulationssteuer nach vereinfachter Prüfung","Steuerpflichtigen Gewinn prüfen"))</f>
        <v/>
      </c>
    </row>
    <row r="46" ht="30" customHeight="1">
      <c r="A46" s="8" t="n"/>
      <c r="B46" s="9" t="n"/>
      <c r="C46" s="9" t="n"/>
      <c r="D46" s="9" t="n"/>
      <c r="E46" s="36" t="n"/>
      <c r="F46" s="36" t="n"/>
      <c r="G46" s="11" t="n"/>
      <c r="H46" s="11" t="n"/>
      <c r="I46" s="11" t="n"/>
      <c r="J46" s="11" t="n"/>
      <c r="K46" s="11" t="n"/>
      <c r="L46" s="11" t="n"/>
      <c r="M46" s="11" t="n"/>
      <c r="N46" s="11" t="n"/>
      <c r="O46" s="9" t="n"/>
      <c r="P46" s="9" t="n"/>
      <c r="Q46" s="38">
        <f>IF(OR(E46="",F46=""),"",YEAR(F46)-YEAR(E46)+(MONTH(F46)-MONTH(E46))/12)</f>
        <v/>
      </c>
      <c r="R46" s="18">
        <f>IF(Q46="","",IF(Q46&gt;='Parameter'!$B$3,"Ja","Nein"))</f>
        <v/>
      </c>
      <c r="S46" s="19">
        <f>IF(K46="","",SUM(L46:M46))</f>
        <v/>
      </c>
      <c r="T46" s="19">
        <f>IF(G46="","",SUM(G46:I46))</f>
        <v/>
      </c>
      <c r="U46" s="19">
        <f>IF(OR(K46="",S46=""),"",K46-S46)</f>
        <v/>
      </c>
      <c r="V46" s="19">
        <f>IF(OR(U46="",T46=""),"",MAX(0,U46-T46+N46))</f>
        <v/>
      </c>
      <c r="W46" s="18">
        <f>IF(Q46="","",IF(OR(P46="Ja",Q46&gt;='Parameter'!$B$3),"Ja","Nein"))</f>
        <v/>
      </c>
      <c r="X46" s="19">
        <f>IF(V46="","",IF(W46="Ja",0,V46))</f>
        <v/>
      </c>
      <c r="Y46" s="15" t="n"/>
      <c r="Z46" s="19">
        <f>IF(OR(X46="",Y46=""),"",X46*Y46)</f>
        <v/>
      </c>
      <c r="AA46" s="19">
        <f>IF(Z46="","",Z46*'Parameter'!$B$4)</f>
        <v/>
      </c>
      <c r="AB46" s="19">
        <f>IF(Z46="","",SUM(Z46:AA46))</f>
        <v/>
      </c>
      <c r="AC46" s="20">
        <f>IF(X46="","",IF(X46=0,"Keine Spekulationssteuer nach vereinfachter Prüfung","Steuerpflichtigen Gewinn prüfen"))</f>
        <v/>
      </c>
    </row>
    <row r="47" ht="30" customHeight="1">
      <c r="A47" s="8" t="n"/>
      <c r="B47" s="9" t="n"/>
      <c r="C47" s="9" t="n"/>
      <c r="D47" s="9" t="n"/>
      <c r="E47" s="36" t="n"/>
      <c r="F47" s="36" t="n"/>
      <c r="G47" s="11" t="n"/>
      <c r="H47" s="11" t="n"/>
      <c r="I47" s="11" t="n"/>
      <c r="J47" s="11" t="n"/>
      <c r="K47" s="11" t="n"/>
      <c r="L47" s="11" t="n"/>
      <c r="M47" s="11" t="n"/>
      <c r="N47" s="11" t="n"/>
      <c r="O47" s="9" t="n"/>
      <c r="P47" s="9" t="n"/>
      <c r="Q47" s="37">
        <f>IF(OR(E47="",F47=""),"",YEAR(F47)-YEAR(E47)+(MONTH(F47)-MONTH(E47))/12)</f>
        <v/>
      </c>
      <c r="R47" s="13">
        <f>IF(Q47="","",IF(Q47&gt;='Parameter'!$B$3,"Ja","Nein"))</f>
        <v/>
      </c>
      <c r="S47" s="14">
        <f>IF(K47="","",SUM(L47:M47))</f>
        <v/>
      </c>
      <c r="T47" s="14">
        <f>IF(G47="","",SUM(G47:I47))</f>
        <v/>
      </c>
      <c r="U47" s="14">
        <f>IF(OR(K47="",S47=""),"",K47-S47)</f>
        <v/>
      </c>
      <c r="V47" s="14">
        <f>IF(OR(U47="",T47=""),"",MAX(0,U47-T47+N47))</f>
        <v/>
      </c>
      <c r="W47" s="13">
        <f>IF(Q47="","",IF(OR(P47="Ja",Q47&gt;='Parameter'!$B$3),"Ja","Nein"))</f>
        <v/>
      </c>
      <c r="X47" s="14">
        <f>IF(V47="","",IF(W47="Ja",0,V47))</f>
        <v/>
      </c>
      <c r="Y47" s="15" t="n"/>
      <c r="Z47" s="14">
        <f>IF(OR(X47="",Y47=""),"",X47*Y47)</f>
        <v/>
      </c>
      <c r="AA47" s="14">
        <f>IF(Z47="","",Z47*'Parameter'!$B$4)</f>
        <v/>
      </c>
      <c r="AB47" s="14">
        <f>IF(Z47="","",SUM(Z47:AA47))</f>
        <v/>
      </c>
      <c r="AC47" s="16">
        <f>IF(X47="","",IF(X47=0,"Keine Spekulationssteuer nach vereinfachter Prüfung","Steuerpflichtigen Gewinn prüfen"))</f>
        <v/>
      </c>
    </row>
    <row r="48" ht="30" customHeight="1">
      <c r="A48" s="8" t="n"/>
      <c r="B48" s="9" t="n"/>
      <c r="C48" s="9" t="n"/>
      <c r="D48" s="9" t="n"/>
      <c r="E48" s="36" t="n"/>
      <c r="F48" s="36" t="n"/>
      <c r="G48" s="11" t="n"/>
      <c r="H48" s="11" t="n"/>
      <c r="I48" s="11" t="n"/>
      <c r="J48" s="11" t="n"/>
      <c r="K48" s="11" t="n"/>
      <c r="L48" s="11" t="n"/>
      <c r="M48" s="11" t="n"/>
      <c r="N48" s="11" t="n"/>
      <c r="O48" s="9" t="n"/>
      <c r="P48" s="9" t="n"/>
      <c r="Q48" s="38">
        <f>IF(OR(E48="",F48=""),"",YEAR(F48)-YEAR(E48)+(MONTH(F48)-MONTH(E48))/12)</f>
        <v/>
      </c>
      <c r="R48" s="18">
        <f>IF(Q48="","",IF(Q48&gt;='Parameter'!$B$3,"Ja","Nein"))</f>
        <v/>
      </c>
      <c r="S48" s="19">
        <f>IF(K48="","",SUM(L48:M48))</f>
        <v/>
      </c>
      <c r="T48" s="19">
        <f>IF(G48="","",SUM(G48:I48))</f>
        <v/>
      </c>
      <c r="U48" s="19">
        <f>IF(OR(K48="",S48=""),"",K48-S48)</f>
        <v/>
      </c>
      <c r="V48" s="19">
        <f>IF(OR(U48="",T48=""),"",MAX(0,U48-T48+N48))</f>
        <v/>
      </c>
      <c r="W48" s="18">
        <f>IF(Q48="","",IF(OR(P48="Ja",Q48&gt;='Parameter'!$B$3),"Ja","Nein"))</f>
        <v/>
      </c>
      <c r="X48" s="19">
        <f>IF(V48="","",IF(W48="Ja",0,V48))</f>
        <v/>
      </c>
      <c r="Y48" s="15" t="n"/>
      <c r="Z48" s="19">
        <f>IF(OR(X48="",Y48=""),"",X48*Y48)</f>
        <v/>
      </c>
      <c r="AA48" s="19">
        <f>IF(Z48="","",Z48*'Parameter'!$B$4)</f>
        <v/>
      </c>
      <c r="AB48" s="19">
        <f>IF(Z48="","",SUM(Z48:AA48))</f>
        <v/>
      </c>
      <c r="AC48" s="20">
        <f>IF(X48="","",IF(X48=0,"Keine Spekulationssteuer nach vereinfachter Prüfung","Steuerpflichtigen Gewinn prüfen"))</f>
        <v/>
      </c>
    </row>
    <row r="49" ht="30" customHeight="1">
      <c r="A49" s="8" t="n"/>
      <c r="B49" s="9" t="n"/>
      <c r="C49" s="9" t="n"/>
      <c r="D49" s="9" t="n"/>
      <c r="E49" s="36" t="n"/>
      <c r="F49" s="36" t="n"/>
      <c r="G49" s="11" t="n"/>
      <c r="H49" s="11" t="n"/>
      <c r="I49" s="11" t="n"/>
      <c r="J49" s="11" t="n"/>
      <c r="K49" s="11" t="n"/>
      <c r="L49" s="11" t="n"/>
      <c r="M49" s="11" t="n"/>
      <c r="N49" s="11" t="n"/>
      <c r="O49" s="9" t="n"/>
      <c r="P49" s="9" t="n"/>
      <c r="Q49" s="37">
        <f>IF(OR(E49="",F49=""),"",YEAR(F49)-YEAR(E49)+(MONTH(F49)-MONTH(E49))/12)</f>
        <v/>
      </c>
      <c r="R49" s="13">
        <f>IF(Q49="","",IF(Q49&gt;='Parameter'!$B$3,"Ja","Nein"))</f>
        <v/>
      </c>
      <c r="S49" s="14">
        <f>IF(K49="","",SUM(L49:M49))</f>
        <v/>
      </c>
      <c r="T49" s="14">
        <f>IF(G49="","",SUM(G49:I49))</f>
        <v/>
      </c>
      <c r="U49" s="14">
        <f>IF(OR(K49="",S49=""),"",K49-S49)</f>
        <v/>
      </c>
      <c r="V49" s="14">
        <f>IF(OR(U49="",T49=""),"",MAX(0,U49-T49+N49))</f>
        <v/>
      </c>
      <c r="W49" s="13">
        <f>IF(Q49="","",IF(OR(P49="Ja",Q49&gt;='Parameter'!$B$3),"Ja","Nein"))</f>
        <v/>
      </c>
      <c r="X49" s="14">
        <f>IF(V49="","",IF(W49="Ja",0,V49))</f>
        <v/>
      </c>
      <c r="Y49" s="15" t="n"/>
      <c r="Z49" s="14">
        <f>IF(OR(X49="",Y49=""),"",X49*Y49)</f>
        <v/>
      </c>
      <c r="AA49" s="14">
        <f>IF(Z49="","",Z49*'Parameter'!$B$4)</f>
        <v/>
      </c>
      <c r="AB49" s="14">
        <f>IF(Z49="","",SUM(Z49:AA49))</f>
        <v/>
      </c>
      <c r="AC49" s="16">
        <f>IF(X49="","",IF(X49=0,"Keine Spekulationssteuer nach vereinfachter Prüfung","Steuerpflichtigen Gewinn prüfen"))</f>
        <v/>
      </c>
    </row>
    <row r="50" ht="30" customHeight="1">
      <c r="A50" s="8" t="n"/>
      <c r="B50" s="9" t="n"/>
      <c r="C50" s="9" t="n"/>
      <c r="D50" s="9" t="n"/>
      <c r="E50" s="36" t="n"/>
      <c r="F50" s="36" t="n"/>
      <c r="G50" s="11" t="n"/>
      <c r="H50" s="11" t="n"/>
      <c r="I50" s="11" t="n"/>
      <c r="J50" s="11" t="n"/>
      <c r="K50" s="11" t="n"/>
      <c r="L50" s="11" t="n"/>
      <c r="M50" s="11" t="n"/>
      <c r="N50" s="11" t="n"/>
      <c r="O50" s="9" t="n"/>
      <c r="P50" s="9" t="n"/>
      <c r="Q50" s="38">
        <f>IF(OR(E50="",F50=""),"",YEAR(F50)-YEAR(E50)+(MONTH(F50)-MONTH(E50))/12)</f>
        <v/>
      </c>
      <c r="R50" s="18">
        <f>IF(Q50="","",IF(Q50&gt;='Parameter'!$B$3,"Ja","Nein"))</f>
        <v/>
      </c>
      <c r="S50" s="19">
        <f>IF(K50="","",SUM(L50:M50))</f>
        <v/>
      </c>
      <c r="T50" s="19">
        <f>IF(G50="","",SUM(G50:I50))</f>
        <v/>
      </c>
      <c r="U50" s="19">
        <f>IF(OR(K50="",S50=""),"",K50-S50)</f>
        <v/>
      </c>
      <c r="V50" s="19">
        <f>IF(OR(U50="",T50=""),"",MAX(0,U50-T50+N50))</f>
        <v/>
      </c>
      <c r="W50" s="18">
        <f>IF(Q50="","",IF(OR(P50="Ja",Q50&gt;='Parameter'!$B$3),"Ja","Nein"))</f>
        <v/>
      </c>
      <c r="X50" s="19">
        <f>IF(V50="","",IF(W50="Ja",0,V50))</f>
        <v/>
      </c>
      <c r="Y50" s="15" t="n"/>
      <c r="Z50" s="19">
        <f>IF(OR(X50="",Y50=""),"",X50*Y50)</f>
        <v/>
      </c>
      <c r="AA50" s="19">
        <f>IF(Z50="","",Z50*'Parameter'!$B$4)</f>
        <v/>
      </c>
      <c r="AB50" s="19">
        <f>IF(Z50="","",SUM(Z50:AA50))</f>
        <v/>
      </c>
      <c r="AC50" s="20">
        <f>IF(X50="","",IF(X50=0,"Keine Spekulationssteuer nach vereinfachter Prüfung","Steuerpflichtigen Gewinn prüfen"))</f>
        <v/>
      </c>
    </row>
    <row r="51" ht="30" customHeight="1">
      <c r="A51" s="8" t="n"/>
      <c r="B51" s="9" t="n"/>
      <c r="C51" s="9" t="n"/>
      <c r="D51" s="9" t="n"/>
      <c r="E51" s="36" t="n"/>
      <c r="F51" s="36" t="n"/>
      <c r="G51" s="11" t="n"/>
      <c r="H51" s="11" t="n"/>
      <c r="I51" s="11" t="n"/>
      <c r="J51" s="11" t="n"/>
      <c r="K51" s="11" t="n"/>
      <c r="L51" s="11" t="n"/>
      <c r="M51" s="11" t="n"/>
      <c r="N51" s="11" t="n"/>
      <c r="O51" s="9" t="n"/>
      <c r="P51" s="9" t="n"/>
      <c r="Q51" s="37">
        <f>IF(OR(E51="",F51=""),"",YEAR(F51)-YEAR(E51)+(MONTH(F51)-MONTH(E51))/12)</f>
        <v/>
      </c>
      <c r="R51" s="13">
        <f>IF(Q51="","",IF(Q51&gt;='Parameter'!$B$3,"Ja","Nein"))</f>
        <v/>
      </c>
      <c r="S51" s="14">
        <f>IF(K51="","",SUM(L51:M51))</f>
        <v/>
      </c>
      <c r="T51" s="14">
        <f>IF(G51="","",SUM(G51:I51))</f>
        <v/>
      </c>
      <c r="U51" s="14">
        <f>IF(OR(K51="",S51=""),"",K51-S51)</f>
        <v/>
      </c>
      <c r="V51" s="14">
        <f>IF(OR(U51="",T51=""),"",MAX(0,U51-T51+N51))</f>
        <v/>
      </c>
      <c r="W51" s="13">
        <f>IF(Q51="","",IF(OR(P51="Ja",Q51&gt;='Parameter'!$B$3),"Ja","Nein"))</f>
        <v/>
      </c>
      <c r="X51" s="14">
        <f>IF(V51="","",IF(W51="Ja",0,V51))</f>
        <v/>
      </c>
      <c r="Y51" s="15" t="n"/>
      <c r="Z51" s="14">
        <f>IF(OR(X51="",Y51=""),"",X51*Y51)</f>
        <v/>
      </c>
      <c r="AA51" s="14">
        <f>IF(Z51="","",Z51*'Parameter'!$B$4)</f>
        <v/>
      </c>
      <c r="AB51" s="14">
        <f>IF(Z51="","",SUM(Z51:AA51))</f>
        <v/>
      </c>
      <c r="AC51" s="16">
        <f>IF(X51="","",IF(X51=0,"Keine Spekulationssteuer nach vereinfachter Prüfung","Steuerpflichtigen Gewinn prüfen"))</f>
        <v/>
      </c>
    </row>
    <row r="52" ht="30" customHeight="1">
      <c r="A52" s="8" t="n"/>
      <c r="B52" s="9" t="n"/>
      <c r="C52" s="9" t="n"/>
      <c r="D52" s="9" t="n"/>
      <c r="E52" s="36" t="n"/>
      <c r="F52" s="36" t="n"/>
      <c r="G52" s="11" t="n"/>
      <c r="H52" s="11" t="n"/>
      <c r="I52" s="11" t="n"/>
      <c r="J52" s="11" t="n"/>
      <c r="K52" s="11" t="n"/>
      <c r="L52" s="11" t="n"/>
      <c r="M52" s="11" t="n"/>
      <c r="N52" s="11" t="n"/>
      <c r="O52" s="9" t="n"/>
      <c r="P52" s="9" t="n"/>
      <c r="Q52" s="38">
        <f>IF(OR(E52="",F52=""),"",YEAR(F52)-YEAR(E52)+(MONTH(F52)-MONTH(E52))/12)</f>
        <v/>
      </c>
      <c r="R52" s="18">
        <f>IF(Q52="","",IF(Q52&gt;='Parameter'!$B$3,"Ja","Nein"))</f>
        <v/>
      </c>
      <c r="S52" s="19">
        <f>IF(K52="","",SUM(L52:M52))</f>
        <v/>
      </c>
      <c r="T52" s="19">
        <f>IF(G52="","",SUM(G52:I52))</f>
        <v/>
      </c>
      <c r="U52" s="19">
        <f>IF(OR(K52="",S52=""),"",K52-S52)</f>
        <v/>
      </c>
      <c r="V52" s="19">
        <f>IF(OR(U52="",T52=""),"",MAX(0,U52-T52+N52))</f>
        <v/>
      </c>
      <c r="W52" s="18">
        <f>IF(Q52="","",IF(OR(P52="Ja",Q52&gt;='Parameter'!$B$3),"Ja","Nein"))</f>
        <v/>
      </c>
      <c r="X52" s="19">
        <f>IF(V52="","",IF(W52="Ja",0,V52))</f>
        <v/>
      </c>
      <c r="Y52" s="15" t="n"/>
      <c r="Z52" s="19">
        <f>IF(OR(X52="",Y52=""),"",X52*Y52)</f>
        <v/>
      </c>
      <c r="AA52" s="19">
        <f>IF(Z52="","",Z52*'Parameter'!$B$4)</f>
        <v/>
      </c>
      <c r="AB52" s="19">
        <f>IF(Z52="","",SUM(Z52:AA52))</f>
        <v/>
      </c>
      <c r="AC52" s="20">
        <f>IF(X52="","",IF(X52=0,"Keine Spekulationssteuer nach vereinfachter Prüfung","Steuerpflichtigen Gewinn prüfen"))</f>
        <v/>
      </c>
    </row>
    <row r="53" ht="30" customHeight="1">
      <c r="A53" s="8" t="n"/>
      <c r="B53" s="9" t="n"/>
      <c r="C53" s="9" t="n"/>
      <c r="D53" s="9" t="n"/>
      <c r="E53" s="36" t="n"/>
      <c r="F53" s="36" t="n"/>
      <c r="G53" s="11" t="n"/>
      <c r="H53" s="11" t="n"/>
      <c r="I53" s="11" t="n"/>
      <c r="J53" s="11" t="n"/>
      <c r="K53" s="11" t="n"/>
      <c r="L53" s="11" t="n"/>
      <c r="M53" s="11" t="n"/>
      <c r="N53" s="11" t="n"/>
      <c r="O53" s="9" t="n"/>
      <c r="P53" s="9" t="n"/>
      <c r="Q53" s="37">
        <f>IF(OR(E53="",F53=""),"",YEAR(F53)-YEAR(E53)+(MONTH(F53)-MONTH(E53))/12)</f>
        <v/>
      </c>
      <c r="R53" s="13">
        <f>IF(Q53="","",IF(Q53&gt;='Parameter'!$B$3,"Ja","Nein"))</f>
        <v/>
      </c>
      <c r="S53" s="14">
        <f>IF(K53="","",SUM(L53:M53))</f>
        <v/>
      </c>
      <c r="T53" s="14">
        <f>IF(G53="","",SUM(G53:I53))</f>
        <v/>
      </c>
      <c r="U53" s="14">
        <f>IF(OR(K53="",S53=""),"",K53-S53)</f>
        <v/>
      </c>
      <c r="V53" s="14">
        <f>IF(OR(U53="",T53=""),"",MAX(0,U53-T53+N53))</f>
        <v/>
      </c>
      <c r="W53" s="13">
        <f>IF(Q53="","",IF(OR(P53="Ja",Q53&gt;='Parameter'!$B$3),"Ja","Nein"))</f>
        <v/>
      </c>
      <c r="X53" s="14">
        <f>IF(V53="","",IF(W53="Ja",0,V53))</f>
        <v/>
      </c>
      <c r="Y53" s="15" t="n"/>
      <c r="Z53" s="14">
        <f>IF(OR(X53="",Y53=""),"",X53*Y53)</f>
        <v/>
      </c>
      <c r="AA53" s="14">
        <f>IF(Z53="","",Z53*'Parameter'!$B$4)</f>
        <v/>
      </c>
      <c r="AB53" s="14">
        <f>IF(Z53="","",SUM(Z53:AA53))</f>
        <v/>
      </c>
      <c r="AC53" s="16">
        <f>IF(X53="","",IF(X53=0,"Keine Spekulationssteuer nach vereinfachter Prüfung","Steuerpflichtigen Gewinn prüfen"))</f>
        <v/>
      </c>
    </row>
    <row r="54" ht="30" customHeight="1">
      <c r="A54" s="8" t="n"/>
      <c r="B54" s="9" t="n"/>
      <c r="C54" s="9" t="n"/>
      <c r="D54" s="9" t="n"/>
      <c r="E54" s="36" t="n"/>
      <c r="F54" s="36" t="n"/>
      <c r="G54" s="11" t="n"/>
      <c r="H54" s="11" t="n"/>
      <c r="I54" s="11" t="n"/>
      <c r="J54" s="11" t="n"/>
      <c r="K54" s="11" t="n"/>
      <c r="L54" s="11" t="n"/>
      <c r="M54" s="11" t="n"/>
      <c r="N54" s="11" t="n"/>
      <c r="O54" s="9" t="n"/>
      <c r="P54" s="9" t="n"/>
      <c r="Q54" s="38">
        <f>IF(OR(E54="",F54=""),"",YEAR(F54)-YEAR(E54)+(MONTH(F54)-MONTH(E54))/12)</f>
        <v/>
      </c>
      <c r="R54" s="18">
        <f>IF(Q54="","",IF(Q54&gt;='Parameter'!$B$3,"Ja","Nein"))</f>
        <v/>
      </c>
      <c r="S54" s="19">
        <f>IF(K54="","",SUM(L54:M54))</f>
        <v/>
      </c>
      <c r="T54" s="19">
        <f>IF(G54="","",SUM(G54:I54))</f>
        <v/>
      </c>
      <c r="U54" s="19">
        <f>IF(OR(K54="",S54=""),"",K54-S54)</f>
        <v/>
      </c>
      <c r="V54" s="19">
        <f>IF(OR(U54="",T54=""),"",MAX(0,U54-T54+N54))</f>
        <v/>
      </c>
      <c r="W54" s="18">
        <f>IF(Q54="","",IF(OR(P54="Ja",Q54&gt;='Parameter'!$B$3),"Ja","Nein"))</f>
        <v/>
      </c>
      <c r="X54" s="19">
        <f>IF(V54="","",IF(W54="Ja",0,V54))</f>
        <v/>
      </c>
      <c r="Y54" s="15" t="n"/>
      <c r="Z54" s="19">
        <f>IF(OR(X54="",Y54=""),"",X54*Y54)</f>
        <v/>
      </c>
      <c r="AA54" s="19">
        <f>IF(Z54="","",Z54*'Parameter'!$B$4)</f>
        <v/>
      </c>
      <c r="AB54" s="19">
        <f>IF(Z54="","",SUM(Z54:AA54))</f>
        <v/>
      </c>
      <c r="AC54" s="20">
        <f>IF(X54="","",IF(X54=0,"Keine Spekulationssteuer nach vereinfachter Prüfung","Steuerpflichtigen Gewinn prüfen"))</f>
        <v/>
      </c>
    </row>
    <row r="55" ht="30" customHeight="1">
      <c r="A55" s="8" t="n"/>
      <c r="B55" s="9" t="n"/>
      <c r="C55" s="9" t="n"/>
      <c r="D55" s="9" t="n"/>
      <c r="E55" s="36" t="n"/>
      <c r="F55" s="36" t="n"/>
      <c r="G55" s="11" t="n"/>
      <c r="H55" s="11" t="n"/>
      <c r="I55" s="11" t="n"/>
      <c r="J55" s="11" t="n"/>
      <c r="K55" s="11" t="n"/>
      <c r="L55" s="11" t="n"/>
      <c r="M55" s="11" t="n"/>
      <c r="N55" s="11" t="n"/>
      <c r="O55" s="9" t="n"/>
      <c r="P55" s="9" t="n"/>
      <c r="Q55" s="37">
        <f>IF(OR(E55="",F55=""),"",YEAR(F55)-YEAR(E55)+(MONTH(F55)-MONTH(E55))/12)</f>
        <v/>
      </c>
      <c r="R55" s="13">
        <f>IF(Q55="","",IF(Q55&gt;='Parameter'!$B$3,"Ja","Nein"))</f>
        <v/>
      </c>
      <c r="S55" s="14">
        <f>IF(K55="","",SUM(L55:M55))</f>
        <v/>
      </c>
      <c r="T55" s="14">
        <f>IF(G55="","",SUM(G55:I55))</f>
        <v/>
      </c>
      <c r="U55" s="14">
        <f>IF(OR(K55="",S55=""),"",K55-S55)</f>
        <v/>
      </c>
      <c r="V55" s="14">
        <f>IF(OR(U55="",T55=""),"",MAX(0,U55-T55+N55))</f>
        <v/>
      </c>
      <c r="W55" s="13">
        <f>IF(Q55="","",IF(OR(P55="Ja",Q55&gt;='Parameter'!$B$3),"Ja","Nein"))</f>
        <v/>
      </c>
      <c r="X55" s="14">
        <f>IF(V55="","",IF(W55="Ja",0,V55))</f>
        <v/>
      </c>
      <c r="Y55" s="15" t="n"/>
      <c r="Z55" s="14">
        <f>IF(OR(X55="",Y55=""),"",X55*Y55)</f>
        <v/>
      </c>
      <c r="AA55" s="14">
        <f>IF(Z55="","",Z55*'Parameter'!$B$4)</f>
        <v/>
      </c>
      <c r="AB55" s="14">
        <f>IF(Z55="","",SUM(Z55:AA55))</f>
        <v/>
      </c>
      <c r="AC55" s="16">
        <f>IF(X55="","",IF(X55=0,"Keine Spekulationssteuer nach vereinfachter Prüfung","Steuerpflichtigen Gewinn prüfen"))</f>
        <v/>
      </c>
    </row>
    <row r="56" ht="30" customHeight="1">
      <c r="A56" s="8" t="n"/>
      <c r="B56" s="9" t="n"/>
      <c r="C56" s="9" t="n"/>
      <c r="D56" s="9" t="n"/>
      <c r="E56" s="36" t="n"/>
      <c r="F56" s="36" t="n"/>
      <c r="G56" s="11" t="n"/>
      <c r="H56" s="11" t="n"/>
      <c r="I56" s="11" t="n"/>
      <c r="J56" s="11" t="n"/>
      <c r="K56" s="11" t="n"/>
      <c r="L56" s="11" t="n"/>
      <c r="M56" s="11" t="n"/>
      <c r="N56" s="11" t="n"/>
      <c r="O56" s="9" t="n"/>
      <c r="P56" s="9" t="n"/>
      <c r="Q56" s="38">
        <f>IF(OR(E56="",F56=""),"",YEAR(F56)-YEAR(E56)+(MONTH(F56)-MONTH(E56))/12)</f>
        <v/>
      </c>
      <c r="R56" s="18">
        <f>IF(Q56="","",IF(Q56&gt;='Parameter'!$B$3,"Ja","Nein"))</f>
        <v/>
      </c>
      <c r="S56" s="19">
        <f>IF(K56="","",SUM(L56:M56))</f>
        <v/>
      </c>
      <c r="T56" s="19">
        <f>IF(G56="","",SUM(G56:I56))</f>
        <v/>
      </c>
      <c r="U56" s="19">
        <f>IF(OR(K56="",S56=""),"",K56-S56)</f>
        <v/>
      </c>
      <c r="V56" s="19">
        <f>IF(OR(U56="",T56=""),"",MAX(0,U56-T56+N56))</f>
        <v/>
      </c>
      <c r="W56" s="18">
        <f>IF(Q56="","",IF(OR(P56="Ja",Q56&gt;='Parameter'!$B$3),"Ja","Nein"))</f>
        <v/>
      </c>
      <c r="X56" s="19">
        <f>IF(V56="","",IF(W56="Ja",0,V56))</f>
        <v/>
      </c>
      <c r="Y56" s="15" t="n"/>
      <c r="Z56" s="19">
        <f>IF(OR(X56="",Y56=""),"",X56*Y56)</f>
        <v/>
      </c>
      <c r="AA56" s="19">
        <f>IF(Z56="","",Z56*'Parameter'!$B$4)</f>
        <v/>
      </c>
      <c r="AB56" s="19">
        <f>IF(Z56="","",SUM(Z56:AA56))</f>
        <v/>
      </c>
      <c r="AC56" s="20">
        <f>IF(X56="","",IF(X56=0,"Keine Spekulationssteuer nach vereinfachter Prüfung","Steuerpflichtigen Gewinn prüfen"))</f>
        <v/>
      </c>
    </row>
    <row r="57" ht="30" customHeight="1">
      <c r="A57" s="8" t="n"/>
      <c r="B57" s="9" t="n"/>
      <c r="C57" s="9" t="n"/>
      <c r="D57" s="9" t="n"/>
      <c r="E57" s="36" t="n"/>
      <c r="F57" s="36" t="n"/>
      <c r="G57" s="11" t="n"/>
      <c r="H57" s="11" t="n"/>
      <c r="I57" s="11" t="n"/>
      <c r="J57" s="11" t="n"/>
      <c r="K57" s="11" t="n"/>
      <c r="L57" s="11" t="n"/>
      <c r="M57" s="11" t="n"/>
      <c r="N57" s="11" t="n"/>
      <c r="O57" s="9" t="n"/>
      <c r="P57" s="9" t="n"/>
      <c r="Q57" s="37">
        <f>IF(OR(E57="",F57=""),"",YEAR(F57)-YEAR(E57)+(MONTH(F57)-MONTH(E57))/12)</f>
        <v/>
      </c>
      <c r="R57" s="13">
        <f>IF(Q57="","",IF(Q57&gt;='Parameter'!$B$3,"Ja","Nein"))</f>
        <v/>
      </c>
      <c r="S57" s="14">
        <f>IF(K57="","",SUM(L57:M57))</f>
        <v/>
      </c>
      <c r="T57" s="14">
        <f>IF(G57="","",SUM(G57:I57))</f>
        <v/>
      </c>
      <c r="U57" s="14">
        <f>IF(OR(K57="",S57=""),"",K57-S57)</f>
        <v/>
      </c>
      <c r="V57" s="14">
        <f>IF(OR(U57="",T57=""),"",MAX(0,U57-T57+N57))</f>
        <v/>
      </c>
      <c r="W57" s="13">
        <f>IF(Q57="","",IF(OR(P57="Ja",Q57&gt;='Parameter'!$B$3),"Ja","Nein"))</f>
        <v/>
      </c>
      <c r="X57" s="14">
        <f>IF(V57="","",IF(W57="Ja",0,V57))</f>
        <v/>
      </c>
      <c r="Y57" s="15" t="n"/>
      <c r="Z57" s="14">
        <f>IF(OR(X57="",Y57=""),"",X57*Y57)</f>
        <v/>
      </c>
      <c r="AA57" s="14">
        <f>IF(Z57="","",Z57*'Parameter'!$B$4)</f>
        <v/>
      </c>
      <c r="AB57" s="14">
        <f>IF(Z57="","",SUM(Z57:AA57))</f>
        <v/>
      </c>
      <c r="AC57" s="16">
        <f>IF(X57="","",IF(X57=0,"Keine Spekulationssteuer nach vereinfachter Prüfung","Steuerpflichtigen Gewinn prüfen"))</f>
        <v/>
      </c>
    </row>
    <row r="58" ht="30" customHeight="1">
      <c r="A58" s="8" t="n"/>
      <c r="B58" s="9" t="n"/>
      <c r="C58" s="9" t="n"/>
      <c r="D58" s="9" t="n"/>
      <c r="E58" s="36" t="n"/>
      <c r="F58" s="36" t="n"/>
      <c r="G58" s="11" t="n"/>
      <c r="H58" s="11" t="n"/>
      <c r="I58" s="11" t="n"/>
      <c r="J58" s="11" t="n"/>
      <c r="K58" s="11" t="n"/>
      <c r="L58" s="11" t="n"/>
      <c r="M58" s="11" t="n"/>
      <c r="N58" s="11" t="n"/>
      <c r="O58" s="9" t="n"/>
      <c r="P58" s="9" t="n"/>
      <c r="Q58" s="38">
        <f>IF(OR(E58="",F58=""),"",YEAR(F58)-YEAR(E58)+(MONTH(F58)-MONTH(E58))/12)</f>
        <v/>
      </c>
      <c r="R58" s="18">
        <f>IF(Q58="","",IF(Q58&gt;='Parameter'!$B$3,"Ja","Nein"))</f>
        <v/>
      </c>
      <c r="S58" s="19">
        <f>IF(K58="","",SUM(L58:M58))</f>
        <v/>
      </c>
      <c r="T58" s="19">
        <f>IF(G58="","",SUM(G58:I58))</f>
        <v/>
      </c>
      <c r="U58" s="19">
        <f>IF(OR(K58="",S58=""),"",K58-S58)</f>
        <v/>
      </c>
      <c r="V58" s="19">
        <f>IF(OR(U58="",T58=""),"",MAX(0,U58-T58+N58))</f>
        <v/>
      </c>
      <c r="W58" s="18">
        <f>IF(Q58="","",IF(OR(P58="Ja",Q58&gt;='Parameter'!$B$3),"Ja","Nein"))</f>
        <v/>
      </c>
      <c r="X58" s="19">
        <f>IF(V58="","",IF(W58="Ja",0,V58))</f>
        <v/>
      </c>
      <c r="Y58" s="15" t="n"/>
      <c r="Z58" s="19">
        <f>IF(OR(X58="",Y58=""),"",X58*Y58)</f>
        <v/>
      </c>
      <c r="AA58" s="19">
        <f>IF(Z58="","",Z58*'Parameter'!$B$4)</f>
        <v/>
      </c>
      <c r="AB58" s="19">
        <f>IF(Z58="","",SUM(Z58:AA58))</f>
        <v/>
      </c>
      <c r="AC58" s="20">
        <f>IF(X58="","",IF(X58=0,"Keine Spekulationssteuer nach vereinfachter Prüfung","Steuerpflichtigen Gewinn prüfen"))</f>
        <v/>
      </c>
    </row>
    <row r="59" ht="30" customHeight="1">
      <c r="A59" s="8" t="n"/>
      <c r="B59" s="9" t="n"/>
      <c r="C59" s="9" t="n"/>
      <c r="D59" s="9" t="n"/>
      <c r="E59" s="36" t="n"/>
      <c r="F59" s="36" t="n"/>
      <c r="G59" s="11" t="n"/>
      <c r="H59" s="11" t="n"/>
      <c r="I59" s="11" t="n"/>
      <c r="J59" s="11" t="n"/>
      <c r="K59" s="11" t="n"/>
      <c r="L59" s="11" t="n"/>
      <c r="M59" s="11" t="n"/>
      <c r="N59" s="11" t="n"/>
      <c r="O59" s="9" t="n"/>
      <c r="P59" s="9" t="n"/>
      <c r="Q59" s="37">
        <f>IF(OR(E59="",F59=""),"",YEAR(F59)-YEAR(E59)+(MONTH(F59)-MONTH(E59))/12)</f>
        <v/>
      </c>
      <c r="R59" s="13">
        <f>IF(Q59="","",IF(Q59&gt;='Parameter'!$B$3,"Ja","Nein"))</f>
        <v/>
      </c>
      <c r="S59" s="14">
        <f>IF(K59="","",SUM(L59:M59))</f>
        <v/>
      </c>
      <c r="T59" s="14">
        <f>IF(G59="","",SUM(G59:I59))</f>
        <v/>
      </c>
      <c r="U59" s="14">
        <f>IF(OR(K59="",S59=""),"",K59-S59)</f>
        <v/>
      </c>
      <c r="V59" s="14">
        <f>IF(OR(U59="",T59=""),"",MAX(0,U59-T59+N59))</f>
        <v/>
      </c>
      <c r="W59" s="13">
        <f>IF(Q59="","",IF(OR(P59="Ja",Q59&gt;='Parameter'!$B$3),"Ja","Nein"))</f>
        <v/>
      </c>
      <c r="X59" s="14">
        <f>IF(V59="","",IF(W59="Ja",0,V59))</f>
        <v/>
      </c>
      <c r="Y59" s="15" t="n"/>
      <c r="Z59" s="14">
        <f>IF(OR(X59="",Y59=""),"",X59*Y59)</f>
        <v/>
      </c>
      <c r="AA59" s="14">
        <f>IF(Z59="","",Z59*'Parameter'!$B$4)</f>
        <v/>
      </c>
      <c r="AB59" s="14">
        <f>IF(Z59="","",SUM(Z59:AA59))</f>
        <v/>
      </c>
      <c r="AC59" s="16">
        <f>IF(X59="","",IF(X59=0,"Keine Spekulationssteuer nach vereinfachter Prüfung","Steuerpflichtigen Gewinn prüfen"))</f>
        <v/>
      </c>
    </row>
    <row r="60" ht="30" customHeight="1">
      <c r="A60" s="8" t="n"/>
      <c r="B60" s="9" t="n"/>
      <c r="C60" s="9" t="n"/>
      <c r="D60" s="9" t="n"/>
      <c r="E60" s="36" t="n"/>
      <c r="F60" s="36" t="n"/>
      <c r="G60" s="11" t="n"/>
      <c r="H60" s="11" t="n"/>
      <c r="I60" s="11" t="n"/>
      <c r="J60" s="11" t="n"/>
      <c r="K60" s="11" t="n"/>
      <c r="L60" s="11" t="n"/>
      <c r="M60" s="11" t="n"/>
      <c r="N60" s="11" t="n"/>
      <c r="O60" s="9" t="n"/>
      <c r="P60" s="9" t="n"/>
      <c r="Q60" s="38">
        <f>IF(OR(E60="",F60=""),"",YEAR(F60)-YEAR(E60)+(MONTH(F60)-MONTH(E60))/12)</f>
        <v/>
      </c>
      <c r="R60" s="18">
        <f>IF(Q60="","",IF(Q60&gt;='Parameter'!$B$3,"Ja","Nein"))</f>
        <v/>
      </c>
      <c r="S60" s="19">
        <f>IF(K60="","",SUM(L60:M60))</f>
        <v/>
      </c>
      <c r="T60" s="19">
        <f>IF(G60="","",SUM(G60:I60))</f>
        <v/>
      </c>
      <c r="U60" s="19">
        <f>IF(OR(K60="",S60=""),"",K60-S60)</f>
        <v/>
      </c>
      <c r="V60" s="19">
        <f>IF(OR(U60="",T60=""),"",MAX(0,U60-T60+N60))</f>
        <v/>
      </c>
      <c r="W60" s="18">
        <f>IF(Q60="","",IF(OR(P60="Ja",Q60&gt;='Parameter'!$B$3),"Ja","Nein"))</f>
        <v/>
      </c>
      <c r="X60" s="19">
        <f>IF(V60="","",IF(W60="Ja",0,V60))</f>
        <v/>
      </c>
      <c r="Y60" s="15" t="n"/>
      <c r="Z60" s="19">
        <f>IF(OR(X60="",Y60=""),"",X60*Y60)</f>
        <v/>
      </c>
      <c r="AA60" s="19">
        <f>IF(Z60="","",Z60*'Parameter'!$B$4)</f>
        <v/>
      </c>
      <c r="AB60" s="19">
        <f>IF(Z60="","",SUM(Z60:AA60))</f>
        <v/>
      </c>
      <c r="AC60" s="20">
        <f>IF(X60="","",IF(X60=0,"Keine Spekulationssteuer nach vereinfachter Prüfung","Steuerpflichtigen Gewinn prüfen"))</f>
        <v/>
      </c>
    </row>
    <row r="61" ht="30" customHeight="1">
      <c r="A61" s="8" t="n"/>
      <c r="B61" s="9" t="n"/>
      <c r="C61" s="9" t="n"/>
      <c r="D61" s="9" t="n"/>
      <c r="E61" s="36" t="n"/>
      <c r="F61" s="36" t="n"/>
      <c r="G61" s="11" t="n"/>
      <c r="H61" s="11" t="n"/>
      <c r="I61" s="11" t="n"/>
      <c r="J61" s="11" t="n"/>
      <c r="K61" s="11" t="n"/>
      <c r="L61" s="11" t="n"/>
      <c r="M61" s="11" t="n"/>
      <c r="N61" s="11" t="n"/>
      <c r="O61" s="9" t="n"/>
      <c r="P61" s="9" t="n"/>
      <c r="Q61" s="37">
        <f>IF(OR(E61="",F61=""),"",YEAR(F61)-YEAR(E61)+(MONTH(F61)-MONTH(E61))/12)</f>
        <v/>
      </c>
      <c r="R61" s="13">
        <f>IF(Q61="","",IF(Q61&gt;='Parameter'!$B$3,"Ja","Nein"))</f>
        <v/>
      </c>
      <c r="S61" s="14">
        <f>IF(K61="","",SUM(L61:M61))</f>
        <v/>
      </c>
      <c r="T61" s="14">
        <f>IF(G61="","",SUM(G61:I61))</f>
        <v/>
      </c>
      <c r="U61" s="14">
        <f>IF(OR(K61="",S61=""),"",K61-S61)</f>
        <v/>
      </c>
      <c r="V61" s="14">
        <f>IF(OR(U61="",T61=""),"",MAX(0,U61-T61+N61))</f>
        <v/>
      </c>
      <c r="W61" s="13">
        <f>IF(Q61="","",IF(OR(P61="Ja",Q61&gt;='Parameter'!$B$3),"Ja","Nein"))</f>
        <v/>
      </c>
      <c r="X61" s="14">
        <f>IF(V61="","",IF(W61="Ja",0,V61))</f>
        <v/>
      </c>
      <c r="Y61" s="15" t="n"/>
      <c r="Z61" s="14">
        <f>IF(OR(X61="",Y61=""),"",X61*Y61)</f>
        <v/>
      </c>
      <c r="AA61" s="14">
        <f>IF(Z61="","",Z61*'Parameter'!$B$4)</f>
        <v/>
      </c>
      <c r="AB61" s="14">
        <f>IF(Z61="","",SUM(Z61:AA61))</f>
        <v/>
      </c>
      <c r="AC61" s="16">
        <f>IF(X61="","",IF(X61=0,"Keine Spekulationssteuer nach vereinfachter Prüfung","Steuerpflichtigen Gewinn prüfen"))</f>
        <v/>
      </c>
    </row>
    <row r="62" ht="30" customHeight="1">
      <c r="A62" s="8" t="n"/>
      <c r="B62" s="9" t="n"/>
      <c r="C62" s="9" t="n"/>
      <c r="D62" s="9" t="n"/>
      <c r="E62" s="36" t="n"/>
      <c r="F62" s="36" t="n"/>
      <c r="G62" s="11" t="n"/>
      <c r="H62" s="11" t="n"/>
      <c r="I62" s="11" t="n"/>
      <c r="J62" s="11" t="n"/>
      <c r="K62" s="11" t="n"/>
      <c r="L62" s="11" t="n"/>
      <c r="M62" s="11" t="n"/>
      <c r="N62" s="11" t="n"/>
      <c r="O62" s="9" t="n"/>
      <c r="P62" s="9" t="n"/>
      <c r="Q62" s="38">
        <f>IF(OR(E62="",F62=""),"",YEAR(F62)-YEAR(E62)+(MONTH(F62)-MONTH(E62))/12)</f>
        <v/>
      </c>
      <c r="R62" s="18">
        <f>IF(Q62="","",IF(Q62&gt;='Parameter'!$B$3,"Ja","Nein"))</f>
        <v/>
      </c>
      <c r="S62" s="19">
        <f>IF(K62="","",SUM(L62:M62))</f>
        <v/>
      </c>
      <c r="T62" s="19">
        <f>IF(G62="","",SUM(G62:I62))</f>
        <v/>
      </c>
      <c r="U62" s="19">
        <f>IF(OR(K62="",S62=""),"",K62-S62)</f>
        <v/>
      </c>
      <c r="V62" s="19">
        <f>IF(OR(U62="",T62=""),"",MAX(0,U62-T62+N62))</f>
        <v/>
      </c>
      <c r="W62" s="18">
        <f>IF(Q62="","",IF(OR(P62="Ja",Q62&gt;='Parameter'!$B$3),"Ja","Nein"))</f>
        <v/>
      </c>
      <c r="X62" s="19">
        <f>IF(V62="","",IF(W62="Ja",0,V62))</f>
        <v/>
      </c>
      <c r="Y62" s="15" t="n"/>
      <c r="Z62" s="19">
        <f>IF(OR(X62="",Y62=""),"",X62*Y62)</f>
        <v/>
      </c>
      <c r="AA62" s="19">
        <f>IF(Z62="","",Z62*'Parameter'!$B$4)</f>
        <v/>
      </c>
      <c r="AB62" s="19">
        <f>IF(Z62="","",SUM(Z62:AA62))</f>
        <v/>
      </c>
      <c r="AC62" s="20">
        <f>IF(X62="","",IF(X62=0,"Keine Spekulationssteuer nach vereinfachter Prüfung","Steuerpflichtigen Gewinn prüfen"))</f>
        <v/>
      </c>
    </row>
    <row r="63" ht="30" customHeight="1">
      <c r="A63" s="8" t="n"/>
      <c r="B63" s="9" t="n"/>
      <c r="C63" s="9" t="n"/>
      <c r="D63" s="9" t="n"/>
      <c r="E63" s="36" t="n"/>
      <c r="F63" s="36" t="n"/>
      <c r="G63" s="11" t="n"/>
      <c r="H63" s="11" t="n"/>
      <c r="I63" s="11" t="n"/>
      <c r="J63" s="11" t="n"/>
      <c r="K63" s="11" t="n"/>
      <c r="L63" s="11" t="n"/>
      <c r="M63" s="11" t="n"/>
      <c r="N63" s="11" t="n"/>
      <c r="O63" s="9" t="n"/>
      <c r="P63" s="9" t="n"/>
      <c r="Q63" s="37">
        <f>IF(OR(E63="",F63=""),"",YEAR(F63)-YEAR(E63)+(MONTH(F63)-MONTH(E63))/12)</f>
        <v/>
      </c>
      <c r="R63" s="13">
        <f>IF(Q63="","",IF(Q63&gt;='Parameter'!$B$3,"Ja","Nein"))</f>
        <v/>
      </c>
      <c r="S63" s="14">
        <f>IF(K63="","",SUM(L63:M63))</f>
        <v/>
      </c>
      <c r="T63" s="14">
        <f>IF(G63="","",SUM(G63:I63))</f>
        <v/>
      </c>
      <c r="U63" s="14">
        <f>IF(OR(K63="",S63=""),"",K63-S63)</f>
        <v/>
      </c>
      <c r="V63" s="14">
        <f>IF(OR(U63="",T63=""),"",MAX(0,U63-T63+N63))</f>
        <v/>
      </c>
      <c r="W63" s="13">
        <f>IF(Q63="","",IF(OR(P63="Ja",Q63&gt;='Parameter'!$B$3),"Ja","Nein"))</f>
        <v/>
      </c>
      <c r="X63" s="14">
        <f>IF(V63="","",IF(W63="Ja",0,V63))</f>
        <v/>
      </c>
      <c r="Y63" s="15" t="n"/>
      <c r="Z63" s="14">
        <f>IF(OR(X63="",Y63=""),"",X63*Y63)</f>
        <v/>
      </c>
      <c r="AA63" s="14">
        <f>IF(Z63="","",Z63*'Parameter'!$B$4)</f>
        <v/>
      </c>
      <c r="AB63" s="14">
        <f>IF(Z63="","",SUM(Z63:AA63))</f>
        <v/>
      </c>
      <c r="AC63" s="16">
        <f>IF(X63="","",IF(X63=0,"Keine Spekulationssteuer nach vereinfachter Prüfung","Steuerpflichtigen Gewinn prüfen"))</f>
        <v/>
      </c>
    </row>
    <row r="64" ht="30" customHeight="1">
      <c r="A64" s="8" t="n"/>
      <c r="B64" s="9" t="n"/>
      <c r="C64" s="9" t="n"/>
      <c r="D64" s="9" t="n"/>
      <c r="E64" s="36" t="n"/>
      <c r="F64" s="36" t="n"/>
      <c r="G64" s="11" t="n"/>
      <c r="H64" s="11" t="n"/>
      <c r="I64" s="11" t="n"/>
      <c r="J64" s="11" t="n"/>
      <c r="K64" s="11" t="n"/>
      <c r="L64" s="11" t="n"/>
      <c r="M64" s="11" t="n"/>
      <c r="N64" s="11" t="n"/>
      <c r="O64" s="9" t="n"/>
      <c r="P64" s="9" t="n"/>
      <c r="Q64" s="38">
        <f>IF(OR(E64="",F64=""),"",YEAR(F64)-YEAR(E64)+(MONTH(F64)-MONTH(E64))/12)</f>
        <v/>
      </c>
      <c r="R64" s="18">
        <f>IF(Q64="","",IF(Q64&gt;='Parameter'!$B$3,"Ja","Nein"))</f>
        <v/>
      </c>
      <c r="S64" s="19">
        <f>IF(K64="","",SUM(L64:M64))</f>
        <v/>
      </c>
      <c r="T64" s="19">
        <f>IF(G64="","",SUM(G64:I64))</f>
        <v/>
      </c>
      <c r="U64" s="19">
        <f>IF(OR(K64="",S64=""),"",K64-S64)</f>
        <v/>
      </c>
      <c r="V64" s="19">
        <f>IF(OR(U64="",T64=""),"",MAX(0,U64-T64+N64))</f>
        <v/>
      </c>
      <c r="W64" s="18">
        <f>IF(Q64="","",IF(OR(P64="Ja",Q64&gt;='Parameter'!$B$3),"Ja","Nein"))</f>
        <v/>
      </c>
      <c r="X64" s="19">
        <f>IF(V64="","",IF(W64="Ja",0,V64))</f>
        <v/>
      </c>
      <c r="Y64" s="15" t="n"/>
      <c r="Z64" s="19">
        <f>IF(OR(X64="",Y64=""),"",X64*Y64)</f>
        <v/>
      </c>
      <c r="AA64" s="19">
        <f>IF(Z64="","",Z64*'Parameter'!$B$4)</f>
        <v/>
      </c>
      <c r="AB64" s="19">
        <f>IF(Z64="","",SUM(Z64:AA64))</f>
        <v/>
      </c>
      <c r="AC64" s="20">
        <f>IF(X64="","",IF(X64=0,"Keine Spekulationssteuer nach vereinfachter Prüfung","Steuerpflichtigen Gewinn prüfen"))</f>
        <v/>
      </c>
    </row>
    <row r="65" ht="30" customHeight="1">
      <c r="A65" s="8" t="n"/>
      <c r="B65" s="9" t="n"/>
      <c r="C65" s="9" t="n"/>
      <c r="D65" s="9" t="n"/>
      <c r="E65" s="36" t="n"/>
      <c r="F65" s="36" t="n"/>
      <c r="G65" s="11" t="n"/>
      <c r="H65" s="11" t="n"/>
      <c r="I65" s="11" t="n"/>
      <c r="J65" s="11" t="n"/>
      <c r="K65" s="11" t="n"/>
      <c r="L65" s="11" t="n"/>
      <c r="M65" s="11" t="n"/>
      <c r="N65" s="11" t="n"/>
      <c r="O65" s="9" t="n"/>
      <c r="P65" s="9" t="n"/>
      <c r="Q65" s="37">
        <f>IF(OR(E65="",F65=""),"",YEAR(F65)-YEAR(E65)+(MONTH(F65)-MONTH(E65))/12)</f>
        <v/>
      </c>
      <c r="R65" s="13">
        <f>IF(Q65="","",IF(Q65&gt;='Parameter'!$B$3,"Ja","Nein"))</f>
        <v/>
      </c>
      <c r="S65" s="14">
        <f>IF(K65="","",SUM(L65:M65))</f>
        <v/>
      </c>
      <c r="T65" s="14">
        <f>IF(G65="","",SUM(G65:I65))</f>
        <v/>
      </c>
      <c r="U65" s="14">
        <f>IF(OR(K65="",S65=""),"",K65-S65)</f>
        <v/>
      </c>
      <c r="V65" s="14">
        <f>IF(OR(U65="",T65=""),"",MAX(0,U65-T65+N65))</f>
        <v/>
      </c>
      <c r="W65" s="13">
        <f>IF(Q65="","",IF(OR(P65="Ja",Q65&gt;='Parameter'!$B$3),"Ja","Nein"))</f>
        <v/>
      </c>
      <c r="X65" s="14">
        <f>IF(V65="","",IF(W65="Ja",0,V65))</f>
        <v/>
      </c>
      <c r="Y65" s="15" t="n"/>
      <c r="Z65" s="14">
        <f>IF(OR(X65="",Y65=""),"",X65*Y65)</f>
        <v/>
      </c>
      <c r="AA65" s="14">
        <f>IF(Z65="","",Z65*'Parameter'!$B$4)</f>
        <v/>
      </c>
      <c r="AB65" s="14">
        <f>IF(Z65="","",SUM(Z65:AA65))</f>
        <v/>
      </c>
      <c r="AC65" s="16">
        <f>IF(X65="","",IF(X65=0,"Keine Spekulationssteuer nach vereinfachter Prüfung","Steuerpflichtigen Gewinn prüfen"))</f>
        <v/>
      </c>
    </row>
    <row r="66" ht="30" customHeight="1">
      <c r="A66" s="8" t="n"/>
      <c r="B66" s="9" t="n"/>
      <c r="C66" s="9" t="n"/>
      <c r="D66" s="9" t="n"/>
      <c r="E66" s="36" t="n"/>
      <c r="F66" s="36" t="n"/>
      <c r="G66" s="11" t="n"/>
      <c r="H66" s="11" t="n"/>
      <c r="I66" s="11" t="n"/>
      <c r="J66" s="11" t="n"/>
      <c r="K66" s="11" t="n"/>
      <c r="L66" s="11" t="n"/>
      <c r="M66" s="11" t="n"/>
      <c r="N66" s="11" t="n"/>
      <c r="O66" s="9" t="n"/>
      <c r="P66" s="9" t="n"/>
      <c r="Q66" s="38">
        <f>IF(OR(E66="",F66=""),"",YEAR(F66)-YEAR(E66)+(MONTH(F66)-MONTH(E66))/12)</f>
        <v/>
      </c>
      <c r="R66" s="18">
        <f>IF(Q66="","",IF(Q66&gt;='Parameter'!$B$3,"Ja","Nein"))</f>
        <v/>
      </c>
      <c r="S66" s="19">
        <f>IF(K66="","",SUM(L66:M66))</f>
        <v/>
      </c>
      <c r="T66" s="19">
        <f>IF(G66="","",SUM(G66:I66))</f>
        <v/>
      </c>
      <c r="U66" s="19">
        <f>IF(OR(K66="",S66=""),"",K66-S66)</f>
        <v/>
      </c>
      <c r="V66" s="19">
        <f>IF(OR(U66="",T66=""),"",MAX(0,U66-T66+N66))</f>
        <v/>
      </c>
      <c r="W66" s="18">
        <f>IF(Q66="","",IF(OR(P66="Ja",Q66&gt;='Parameter'!$B$3),"Ja","Nein"))</f>
        <v/>
      </c>
      <c r="X66" s="19">
        <f>IF(V66="","",IF(W66="Ja",0,V66))</f>
        <v/>
      </c>
      <c r="Y66" s="15" t="n"/>
      <c r="Z66" s="19">
        <f>IF(OR(X66="",Y66=""),"",X66*Y66)</f>
        <v/>
      </c>
      <c r="AA66" s="19">
        <f>IF(Z66="","",Z66*'Parameter'!$B$4)</f>
        <v/>
      </c>
      <c r="AB66" s="19">
        <f>IF(Z66="","",SUM(Z66:AA66))</f>
        <v/>
      </c>
      <c r="AC66" s="20">
        <f>IF(X66="","",IF(X66=0,"Keine Spekulationssteuer nach vereinfachter Prüfung","Steuerpflichtigen Gewinn prüfen"))</f>
        <v/>
      </c>
    </row>
    <row r="67" ht="30" customHeight="1">
      <c r="A67" s="8" t="n"/>
      <c r="B67" s="9" t="n"/>
      <c r="C67" s="9" t="n"/>
      <c r="D67" s="9" t="n"/>
      <c r="E67" s="36" t="n"/>
      <c r="F67" s="36" t="n"/>
      <c r="G67" s="11" t="n"/>
      <c r="H67" s="11" t="n"/>
      <c r="I67" s="11" t="n"/>
      <c r="J67" s="11" t="n"/>
      <c r="K67" s="11" t="n"/>
      <c r="L67" s="11" t="n"/>
      <c r="M67" s="11" t="n"/>
      <c r="N67" s="11" t="n"/>
      <c r="O67" s="9" t="n"/>
      <c r="P67" s="9" t="n"/>
      <c r="Q67" s="37">
        <f>IF(OR(E67="",F67=""),"",YEAR(F67)-YEAR(E67)+(MONTH(F67)-MONTH(E67))/12)</f>
        <v/>
      </c>
      <c r="R67" s="13">
        <f>IF(Q67="","",IF(Q67&gt;='Parameter'!$B$3,"Ja","Nein"))</f>
        <v/>
      </c>
      <c r="S67" s="14">
        <f>IF(K67="","",SUM(L67:M67))</f>
        <v/>
      </c>
      <c r="T67" s="14">
        <f>IF(G67="","",SUM(G67:I67))</f>
        <v/>
      </c>
      <c r="U67" s="14">
        <f>IF(OR(K67="",S67=""),"",K67-S67)</f>
        <v/>
      </c>
      <c r="V67" s="14">
        <f>IF(OR(U67="",T67=""),"",MAX(0,U67-T67+N67))</f>
        <v/>
      </c>
      <c r="W67" s="13">
        <f>IF(Q67="","",IF(OR(P67="Ja",Q67&gt;='Parameter'!$B$3),"Ja","Nein"))</f>
        <v/>
      </c>
      <c r="X67" s="14">
        <f>IF(V67="","",IF(W67="Ja",0,V67))</f>
        <v/>
      </c>
      <c r="Y67" s="15" t="n"/>
      <c r="Z67" s="14">
        <f>IF(OR(X67="",Y67=""),"",X67*Y67)</f>
        <v/>
      </c>
      <c r="AA67" s="14">
        <f>IF(Z67="","",Z67*'Parameter'!$B$4)</f>
        <v/>
      </c>
      <c r="AB67" s="14">
        <f>IF(Z67="","",SUM(Z67:AA67))</f>
        <v/>
      </c>
      <c r="AC67" s="16">
        <f>IF(X67="","",IF(X67=0,"Keine Spekulationssteuer nach vereinfachter Prüfung","Steuerpflichtigen Gewinn prüfen"))</f>
        <v/>
      </c>
    </row>
    <row r="68" ht="30" customHeight="1">
      <c r="A68" s="8" t="n"/>
      <c r="B68" s="9" t="n"/>
      <c r="C68" s="9" t="n"/>
      <c r="D68" s="9" t="n"/>
      <c r="E68" s="36" t="n"/>
      <c r="F68" s="36" t="n"/>
      <c r="G68" s="11" t="n"/>
      <c r="H68" s="11" t="n"/>
      <c r="I68" s="11" t="n"/>
      <c r="J68" s="11" t="n"/>
      <c r="K68" s="11" t="n"/>
      <c r="L68" s="11" t="n"/>
      <c r="M68" s="11" t="n"/>
      <c r="N68" s="11" t="n"/>
      <c r="O68" s="9" t="n"/>
      <c r="P68" s="9" t="n"/>
      <c r="Q68" s="38">
        <f>IF(OR(E68="",F68=""),"",YEAR(F68)-YEAR(E68)+(MONTH(F68)-MONTH(E68))/12)</f>
        <v/>
      </c>
      <c r="R68" s="18">
        <f>IF(Q68="","",IF(Q68&gt;='Parameter'!$B$3,"Ja","Nein"))</f>
        <v/>
      </c>
      <c r="S68" s="19">
        <f>IF(K68="","",SUM(L68:M68))</f>
        <v/>
      </c>
      <c r="T68" s="19">
        <f>IF(G68="","",SUM(G68:I68))</f>
        <v/>
      </c>
      <c r="U68" s="19">
        <f>IF(OR(K68="",S68=""),"",K68-S68)</f>
        <v/>
      </c>
      <c r="V68" s="19">
        <f>IF(OR(U68="",T68=""),"",MAX(0,U68-T68+N68))</f>
        <v/>
      </c>
      <c r="W68" s="18">
        <f>IF(Q68="","",IF(OR(P68="Ja",Q68&gt;='Parameter'!$B$3),"Ja","Nein"))</f>
        <v/>
      </c>
      <c r="X68" s="19">
        <f>IF(V68="","",IF(W68="Ja",0,V68))</f>
        <v/>
      </c>
      <c r="Y68" s="15" t="n"/>
      <c r="Z68" s="19">
        <f>IF(OR(X68="",Y68=""),"",X68*Y68)</f>
        <v/>
      </c>
      <c r="AA68" s="19">
        <f>IF(Z68="","",Z68*'Parameter'!$B$4)</f>
        <v/>
      </c>
      <c r="AB68" s="19">
        <f>IF(Z68="","",SUM(Z68:AA68))</f>
        <v/>
      </c>
      <c r="AC68" s="20">
        <f>IF(X68="","",IF(X68=0,"Keine Spekulationssteuer nach vereinfachter Prüfung","Steuerpflichtigen Gewinn prüfen"))</f>
        <v/>
      </c>
    </row>
    <row r="69" ht="30" customHeight="1">
      <c r="A69" s="8" t="n"/>
      <c r="B69" s="9" t="n"/>
      <c r="C69" s="9" t="n"/>
      <c r="D69" s="9" t="n"/>
      <c r="E69" s="36" t="n"/>
      <c r="F69" s="36" t="n"/>
      <c r="G69" s="11" t="n"/>
      <c r="H69" s="11" t="n"/>
      <c r="I69" s="11" t="n"/>
      <c r="J69" s="11" t="n"/>
      <c r="K69" s="11" t="n"/>
      <c r="L69" s="11" t="n"/>
      <c r="M69" s="11" t="n"/>
      <c r="N69" s="11" t="n"/>
      <c r="O69" s="9" t="n"/>
      <c r="P69" s="9" t="n"/>
      <c r="Q69" s="37">
        <f>IF(OR(E69="",F69=""),"",YEAR(F69)-YEAR(E69)+(MONTH(F69)-MONTH(E69))/12)</f>
        <v/>
      </c>
      <c r="R69" s="13">
        <f>IF(Q69="","",IF(Q69&gt;='Parameter'!$B$3,"Ja","Nein"))</f>
        <v/>
      </c>
      <c r="S69" s="14">
        <f>IF(K69="","",SUM(L69:M69))</f>
        <v/>
      </c>
      <c r="T69" s="14">
        <f>IF(G69="","",SUM(G69:I69))</f>
        <v/>
      </c>
      <c r="U69" s="14">
        <f>IF(OR(K69="",S69=""),"",K69-S69)</f>
        <v/>
      </c>
      <c r="V69" s="14">
        <f>IF(OR(U69="",T69=""),"",MAX(0,U69-T69+N69))</f>
        <v/>
      </c>
      <c r="W69" s="13">
        <f>IF(Q69="","",IF(OR(P69="Ja",Q69&gt;='Parameter'!$B$3),"Ja","Nein"))</f>
        <v/>
      </c>
      <c r="X69" s="14">
        <f>IF(V69="","",IF(W69="Ja",0,V69))</f>
        <v/>
      </c>
      <c r="Y69" s="15" t="n"/>
      <c r="Z69" s="14">
        <f>IF(OR(X69="",Y69=""),"",X69*Y69)</f>
        <v/>
      </c>
      <c r="AA69" s="14">
        <f>IF(Z69="","",Z69*'Parameter'!$B$4)</f>
        <v/>
      </c>
      <c r="AB69" s="14">
        <f>IF(Z69="","",SUM(Z69:AA69))</f>
        <v/>
      </c>
      <c r="AC69" s="16">
        <f>IF(X69="","",IF(X69=0,"Keine Spekulationssteuer nach vereinfachter Prüfung","Steuerpflichtigen Gewinn prüfen"))</f>
        <v/>
      </c>
    </row>
    <row r="70" ht="30" customHeight="1">
      <c r="A70" s="8" t="n"/>
      <c r="B70" s="9" t="n"/>
      <c r="C70" s="9" t="n"/>
      <c r="D70" s="9" t="n"/>
      <c r="E70" s="36" t="n"/>
      <c r="F70" s="36" t="n"/>
      <c r="G70" s="11" t="n"/>
      <c r="H70" s="11" t="n"/>
      <c r="I70" s="11" t="n"/>
      <c r="J70" s="11" t="n"/>
      <c r="K70" s="11" t="n"/>
      <c r="L70" s="11" t="n"/>
      <c r="M70" s="11" t="n"/>
      <c r="N70" s="11" t="n"/>
      <c r="O70" s="9" t="n"/>
      <c r="P70" s="9" t="n"/>
      <c r="Q70" s="38">
        <f>IF(OR(E70="",F70=""),"",YEAR(F70)-YEAR(E70)+(MONTH(F70)-MONTH(E70))/12)</f>
        <v/>
      </c>
      <c r="R70" s="18">
        <f>IF(Q70="","",IF(Q70&gt;='Parameter'!$B$3,"Ja","Nein"))</f>
        <v/>
      </c>
      <c r="S70" s="19">
        <f>IF(K70="","",SUM(L70:M70))</f>
        <v/>
      </c>
      <c r="T70" s="19">
        <f>IF(G70="","",SUM(G70:I70))</f>
        <v/>
      </c>
      <c r="U70" s="19">
        <f>IF(OR(K70="",S70=""),"",K70-S70)</f>
        <v/>
      </c>
      <c r="V70" s="19">
        <f>IF(OR(U70="",T70=""),"",MAX(0,U70-T70+N70))</f>
        <v/>
      </c>
      <c r="W70" s="18">
        <f>IF(Q70="","",IF(OR(P70="Ja",Q70&gt;='Parameter'!$B$3),"Ja","Nein"))</f>
        <v/>
      </c>
      <c r="X70" s="19">
        <f>IF(V70="","",IF(W70="Ja",0,V70))</f>
        <v/>
      </c>
      <c r="Y70" s="15" t="n"/>
      <c r="Z70" s="19">
        <f>IF(OR(X70="",Y70=""),"",X70*Y70)</f>
        <v/>
      </c>
      <c r="AA70" s="19">
        <f>IF(Z70="","",Z70*'Parameter'!$B$4)</f>
        <v/>
      </c>
      <c r="AB70" s="19">
        <f>IF(Z70="","",SUM(Z70:AA70))</f>
        <v/>
      </c>
      <c r="AC70" s="20">
        <f>IF(X70="","",IF(X70=0,"Keine Spekulationssteuer nach vereinfachter Prüfung","Steuerpflichtigen Gewinn prüfen"))</f>
        <v/>
      </c>
    </row>
    <row r="71" ht="30" customHeight="1">
      <c r="A71" s="8" t="n"/>
      <c r="B71" s="9" t="n"/>
      <c r="C71" s="9" t="n"/>
      <c r="D71" s="9" t="n"/>
      <c r="E71" s="36" t="n"/>
      <c r="F71" s="36" t="n"/>
      <c r="G71" s="11" t="n"/>
      <c r="H71" s="11" t="n"/>
      <c r="I71" s="11" t="n"/>
      <c r="J71" s="11" t="n"/>
      <c r="K71" s="11" t="n"/>
      <c r="L71" s="11" t="n"/>
      <c r="M71" s="11" t="n"/>
      <c r="N71" s="11" t="n"/>
      <c r="O71" s="9" t="n"/>
      <c r="P71" s="9" t="n"/>
      <c r="Q71" s="37">
        <f>IF(OR(E71="",F71=""),"",YEAR(F71)-YEAR(E71)+(MONTH(F71)-MONTH(E71))/12)</f>
        <v/>
      </c>
      <c r="R71" s="13">
        <f>IF(Q71="","",IF(Q71&gt;='Parameter'!$B$3,"Ja","Nein"))</f>
        <v/>
      </c>
      <c r="S71" s="14">
        <f>IF(K71="","",SUM(L71:M71))</f>
        <v/>
      </c>
      <c r="T71" s="14">
        <f>IF(G71="","",SUM(G71:I71))</f>
        <v/>
      </c>
      <c r="U71" s="14">
        <f>IF(OR(K71="",S71=""),"",K71-S71)</f>
        <v/>
      </c>
      <c r="V71" s="14">
        <f>IF(OR(U71="",T71=""),"",MAX(0,U71-T71+N71))</f>
        <v/>
      </c>
      <c r="W71" s="13">
        <f>IF(Q71="","",IF(OR(P71="Ja",Q71&gt;='Parameter'!$B$3),"Ja","Nein"))</f>
        <v/>
      </c>
      <c r="X71" s="14">
        <f>IF(V71="","",IF(W71="Ja",0,V71))</f>
        <v/>
      </c>
      <c r="Y71" s="15" t="n"/>
      <c r="Z71" s="14">
        <f>IF(OR(X71="",Y71=""),"",X71*Y71)</f>
        <v/>
      </c>
      <c r="AA71" s="14">
        <f>IF(Z71="","",Z71*'Parameter'!$B$4)</f>
        <v/>
      </c>
      <c r="AB71" s="14">
        <f>IF(Z71="","",SUM(Z71:AA71))</f>
        <v/>
      </c>
      <c r="AC71" s="16">
        <f>IF(X71="","",IF(X71=0,"Keine Spekulationssteuer nach vereinfachter Prüfung","Steuerpflichtigen Gewinn prüfen"))</f>
        <v/>
      </c>
    </row>
    <row r="72" ht="30" customHeight="1">
      <c r="A72" s="8" t="n"/>
      <c r="B72" s="9" t="n"/>
      <c r="C72" s="9" t="n"/>
      <c r="D72" s="9" t="n"/>
      <c r="E72" s="36" t="n"/>
      <c r="F72" s="36" t="n"/>
      <c r="G72" s="11" t="n"/>
      <c r="H72" s="11" t="n"/>
      <c r="I72" s="11" t="n"/>
      <c r="J72" s="11" t="n"/>
      <c r="K72" s="11" t="n"/>
      <c r="L72" s="11" t="n"/>
      <c r="M72" s="11" t="n"/>
      <c r="N72" s="11" t="n"/>
      <c r="O72" s="9" t="n"/>
      <c r="P72" s="9" t="n"/>
      <c r="Q72" s="38">
        <f>IF(OR(E72="",F72=""),"",YEAR(F72)-YEAR(E72)+(MONTH(F72)-MONTH(E72))/12)</f>
        <v/>
      </c>
      <c r="R72" s="18">
        <f>IF(Q72="","",IF(Q72&gt;='Parameter'!$B$3,"Ja","Nein"))</f>
        <v/>
      </c>
      <c r="S72" s="19">
        <f>IF(K72="","",SUM(L72:M72))</f>
        <v/>
      </c>
      <c r="T72" s="19">
        <f>IF(G72="","",SUM(G72:I72))</f>
        <v/>
      </c>
      <c r="U72" s="19">
        <f>IF(OR(K72="",S72=""),"",K72-S72)</f>
        <v/>
      </c>
      <c r="V72" s="19">
        <f>IF(OR(U72="",T72=""),"",MAX(0,U72-T72+N72))</f>
        <v/>
      </c>
      <c r="W72" s="18">
        <f>IF(Q72="","",IF(OR(P72="Ja",Q72&gt;='Parameter'!$B$3),"Ja","Nein"))</f>
        <v/>
      </c>
      <c r="X72" s="19">
        <f>IF(V72="","",IF(W72="Ja",0,V72))</f>
        <v/>
      </c>
      <c r="Y72" s="15" t="n"/>
      <c r="Z72" s="19">
        <f>IF(OR(X72="",Y72=""),"",X72*Y72)</f>
        <v/>
      </c>
      <c r="AA72" s="19">
        <f>IF(Z72="","",Z72*'Parameter'!$B$4)</f>
        <v/>
      </c>
      <c r="AB72" s="19">
        <f>IF(Z72="","",SUM(Z72:AA72))</f>
        <v/>
      </c>
      <c r="AC72" s="20">
        <f>IF(X72="","",IF(X72=0,"Keine Spekulationssteuer nach vereinfachter Prüfung","Steuerpflichtigen Gewinn prüfen"))</f>
        <v/>
      </c>
    </row>
    <row r="73" ht="30" customHeight="1">
      <c r="A73" s="8" t="n"/>
      <c r="B73" s="9" t="n"/>
      <c r="C73" s="9" t="n"/>
      <c r="D73" s="9" t="n"/>
      <c r="E73" s="36" t="n"/>
      <c r="F73" s="36" t="n"/>
      <c r="G73" s="11" t="n"/>
      <c r="H73" s="11" t="n"/>
      <c r="I73" s="11" t="n"/>
      <c r="J73" s="11" t="n"/>
      <c r="K73" s="11" t="n"/>
      <c r="L73" s="11" t="n"/>
      <c r="M73" s="11" t="n"/>
      <c r="N73" s="11" t="n"/>
      <c r="O73" s="9" t="n"/>
      <c r="P73" s="9" t="n"/>
      <c r="Q73" s="37">
        <f>IF(OR(E73="",F73=""),"",YEAR(F73)-YEAR(E73)+(MONTH(F73)-MONTH(E73))/12)</f>
        <v/>
      </c>
      <c r="R73" s="13">
        <f>IF(Q73="","",IF(Q73&gt;='Parameter'!$B$3,"Ja","Nein"))</f>
        <v/>
      </c>
      <c r="S73" s="14">
        <f>IF(K73="","",SUM(L73:M73))</f>
        <v/>
      </c>
      <c r="T73" s="14">
        <f>IF(G73="","",SUM(G73:I73))</f>
        <v/>
      </c>
      <c r="U73" s="14">
        <f>IF(OR(K73="",S73=""),"",K73-S73)</f>
        <v/>
      </c>
      <c r="V73" s="14">
        <f>IF(OR(U73="",T73=""),"",MAX(0,U73-T73+N73))</f>
        <v/>
      </c>
      <c r="W73" s="13">
        <f>IF(Q73="","",IF(OR(P73="Ja",Q73&gt;='Parameter'!$B$3),"Ja","Nein"))</f>
        <v/>
      </c>
      <c r="X73" s="14">
        <f>IF(V73="","",IF(W73="Ja",0,V73))</f>
        <v/>
      </c>
      <c r="Y73" s="15" t="n"/>
      <c r="Z73" s="14">
        <f>IF(OR(X73="",Y73=""),"",X73*Y73)</f>
        <v/>
      </c>
      <c r="AA73" s="14">
        <f>IF(Z73="","",Z73*'Parameter'!$B$4)</f>
        <v/>
      </c>
      <c r="AB73" s="14">
        <f>IF(Z73="","",SUM(Z73:AA73))</f>
        <v/>
      </c>
      <c r="AC73" s="16">
        <f>IF(X73="","",IF(X73=0,"Keine Spekulationssteuer nach vereinfachter Prüfung","Steuerpflichtigen Gewinn prüfen"))</f>
        <v/>
      </c>
    </row>
    <row r="74" ht="30" customHeight="1">
      <c r="A74" s="8" t="n"/>
      <c r="B74" s="9" t="n"/>
      <c r="C74" s="9" t="n"/>
      <c r="D74" s="9" t="n"/>
      <c r="E74" s="36" t="n"/>
      <c r="F74" s="36" t="n"/>
      <c r="G74" s="11" t="n"/>
      <c r="H74" s="11" t="n"/>
      <c r="I74" s="11" t="n"/>
      <c r="J74" s="11" t="n"/>
      <c r="K74" s="11" t="n"/>
      <c r="L74" s="11" t="n"/>
      <c r="M74" s="11" t="n"/>
      <c r="N74" s="11" t="n"/>
      <c r="O74" s="9" t="n"/>
      <c r="P74" s="9" t="n"/>
      <c r="Q74" s="38">
        <f>IF(OR(E74="",F74=""),"",YEAR(F74)-YEAR(E74)+(MONTH(F74)-MONTH(E74))/12)</f>
        <v/>
      </c>
      <c r="R74" s="18">
        <f>IF(Q74="","",IF(Q74&gt;='Parameter'!$B$3,"Ja","Nein"))</f>
        <v/>
      </c>
      <c r="S74" s="19">
        <f>IF(K74="","",SUM(L74:M74))</f>
        <v/>
      </c>
      <c r="T74" s="19">
        <f>IF(G74="","",SUM(G74:I74))</f>
        <v/>
      </c>
      <c r="U74" s="19">
        <f>IF(OR(K74="",S74=""),"",K74-S74)</f>
        <v/>
      </c>
      <c r="V74" s="19">
        <f>IF(OR(U74="",T74=""),"",MAX(0,U74-T74+N74))</f>
        <v/>
      </c>
      <c r="W74" s="18">
        <f>IF(Q74="","",IF(OR(P74="Ja",Q74&gt;='Parameter'!$B$3),"Ja","Nein"))</f>
        <v/>
      </c>
      <c r="X74" s="19">
        <f>IF(V74="","",IF(W74="Ja",0,V74))</f>
        <v/>
      </c>
      <c r="Y74" s="15" t="n"/>
      <c r="Z74" s="19">
        <f>IF(OR(X74="",Y74=""),"",X74*Y74)</f>
        <v/>
      </c>
      <c r="AA74" s="19">
        <f>IF(Z74="","",Z74*'Parameter'!$B$4)</f>
        <v/>
      </c>
      <c r="AB74" s="19">
        <f>IF(Z74="","",SUM(Z74:AA74))</f>
        <v/>
      </c>
      <c r="AC74" s="20">
        <f>IF(X74="","",IF(X74=0,"Keine Spekulationssteuer nach vereinfachter Prüfung","Steuerpflichtigen Gewinn prüfen"))</f>
        <v/>
      </c>
    </row>
    <row r="75" ht="30" customHeight="1">
      <c r="A75" s="8" t="n"/>
      <c r="B75" s="9" t="n"/>
      <c r="C75" s="9" t="n"/>
      <c r="D75" s="9" t="n"/>
      <c r="E75" s="36" t="n"/>
      <c r="F75" s="36" t="n"/>
      <c r="G75" s="11" t="n"/>
      <c r="H75" s="11" t="n"/>
      <c r="I75" s="11" t="n"/>
      <c r="J75" s="11" t="n"/>
      <c r="K75" s="11" t="n"/>
      <c r="L75" s="11" t="n"/>
      <c r="M75" s="11" t="n"/>
      <c r="N75" s="11" t="n"/>
      <c r="O75" s="9" t="n"/>
      <c r="P75" s="9" t="n"/>
      <c r="Q75" s="37">
        <f>IF(OR(E75="",F75=""),"",YEAR(F75)-YEAR(E75)+(MONTH(F75)-MONTH(E75))/12)</f>
        <v/>
      </c>
      <c r="R75" s="13">
        <f>IF(Q75="","",IF(Q75&gt;='Parameter'!$B$3,"Ja","Nein"))</f>
        <v/>
      </c>
      <c r="S75" s="14">
        <f>IF(K75="","",SUM(L75:M75))</f>
        <v/>
      </c>
      <c r="T75" s="14">
        <f>IF(G75="","",SUM(G75:I75))</f>
        <v/>
      </c>
      <c r="U75" s="14">
        <f>IF(OR(K75="",S75=""),"",K75-S75)</f>
        <v/>
      </c>
      <c r="V75" s="14">
        <f>IF(OR(U75="",T75=""),"",MAX(0,U75-T75+N75))</f>
        <v/>
      </c>
      <c r="W75" s="13">
        <f>IF(Q75="","",IF(OR(P75="Ja",Q75&gt;='Parameter'!$B$3),"Ja","Nein"))</f>
        <v/>
      </c>
      <c r="X75" s="14">
        <f>IF(V75="","",IF(W75="Ja",0,V75))</f>
        <v/>
      </c>
      <c r="Y75" s="15" t="n"/>
      <c r="Z75" s="14">
        <f>IF(OR(X75="",Y75=""),"",X75*Y75)</f>
        <v/>
      </c>
      <c r="AA75" s="14">
        <f>IF(Z75="","",Z75*'Parameter'!$B$4)</f>
        <v/>
      </c>
      <c r="AB75" s="14">
        <f>IF(Z75="","",SUM(Z75:AA75))</f>
        <v/>
      </c>
      <c r="AC75" s="16">
        <f>IF(X75="","",IF(X75=0,"Keine Spekulationssteuer nach vereinfachter Prüfung","Steuerpflichtigen Gewinn prüfen"))</f>
        <v/>
      </c>
    </row>
    <row r="76" ht="30" customHeight="1">
      <c r="A76" s="8" t="n"/>
      <c r="B76" s="9" t="n"/>
      <c r="C76" s="9" t="n"/>
      <c r="D76" s="9" t="n"/>
      <c r="E76" s="36" t="n"/>
      <c r="F76" s="36" t="n"/>
      <c r="G76" s="11" t="n"/>
      <c r="H76" s="11" t="n"/>
      <c r="I76" s="11" t="n"/>
      <c r="J76" s="11" t="n"/>
      <c r="K76" s="11" t="n"/>
      <c r="L76" s="11" t="n"/>
      <c r="M76" s="11" t="n"/>
      <c r="N76" s="11" t="n"/>
      <c r="O76" s="9" t="n"/>
      <c r="P76" s="9" t="n"/>
      <c r="Q76" s="38">
        <f>IF(OR(E76="",F76=""),"",YEAR(F76)-YEAR(E76)+(MONTH(F76)-MONTH(E76))/12)</f>
        <v/>
      </c>
      <c r="R76" s="18">
        <f>IF(Q76="","",IF(Q76&gt;='Parameter'!$B$3,"Ja","Nein"))</f>
        <v/>
      </c>
      <c r="S76" s="19">
        <f>IF(K76="","",SUM(L76:M76))</f>
        <v/>
      </c>
      <c r="T76" s="19">
        <f>IF(G76="","",SUM(G76:I76))</f>
        <v/>
      </c>
      <c r="U76" s="19">
        <f>IF(OR(K76="",S76=""),"",K76-S76)</f>
        <v/>
      </c>
      <c r="V76" s="19">
        <f>IF(OR(U76="",T76=""),"",MAX(0,U76-T76+N76))</f>
        <v/>
      </c>
      <c r="W76" s="18">
        <f>IF(Q76="","",IF(OR(P76="Ja",Q76&gt;='Parameter'!$B$3),"Ja","Nein"))</f>
        <v/>
      </c>
      <c r="X76" s="19">
        <f>IF(V76="","",IF(W76="Ja",0,V76))</f>
        <v/>
      </c>
      <c r="Y76" s="15" t="n"/>
      <c r="Z76" s="19">
        <f>IF(OR(X76="",Y76=""),"",X76*Y76)</f>
        <v/>
      </c>
      <c r="AA76" s="19">
        <f>IF(Z76="","",Z76*'Parameter'!$B$4)</f>
        <v/>
      </c>
      <c r="AB76" s="19">
        <f>IF(Z76="","",SUM(Z76:AA76))</f>
        <v/>
      </c>
      <c r="AC76" s="20">
        <f>IF(X76="","",IF(X76=0,"Keine Spekulationssteuer nach vereinfachter Prüfung","Steuerpflichtigen Gewinn prüfen"))</f>
        <v/>
      </c>
    </row>
    <row r="77" ht="30" customHeight="1">
      <c r="A77" s="8" t="n"/>
      <c r="B77" s="9" t="n"/>
      <c r="C77" s="9" t="n"/>
      <c r="D77" s="9" t="n"/>
      <c r="E77" s="36" t="n"/>
      <c r="F77" s="36" t="n"/>
      <c r="G77" s="11" t="n"/>
      <c r="H77" s="11" t="n"/>
      <c r="I77" s="11" t="n"/>
      <c r="J77" s="11" t="n"/>
      <c r="K77" s="11" t="n"/>
      <c r="L77" s="11" t="n"/>
      <c r="M77" s="11" t="n"/>
      <c r="N77" s="11" t="n"/>
      <c r="O77" s="9" t="n"/>
      <c r="P77" s="9" t="n"/>
      <c r="Q77" s="37">
        <f>IF(OR(E77="",F77=""),"",YEAR(F77)-YEAR(E77)+(MONTH(F77)-MONTH(E77))/12)</f>
        <v/>
      </c>
      <c r="R77" s="13">
        <f>IF(Q77="","",IF(Q77&gt;='Parameter'!$B$3,"Ja","Nein"))</f>
        <v/>
      </c>
      <c r="S77" s="14">
        <f>IF(K77="","",SUM(L77:M77))</f>
        <v/>
      </c>
      <c r="T77" s="14">
        <f>IF(G77="","",SUM(G77:I77))</f>
        <v/>
      </c>
      <c r="U77" s="14">
        <f>IF(OR(K77="",S77=""),"",K77-S77)</f>
        <v/>
      </c>
      <c r="V77" s="14">
        <f>IF(OR(U77="",T77=""),"",MAX(0,U77-T77+N77))</f>
        <v/>
      </c>
      <c r="W77" s="13">
        <f>IF(Q77="","",IF(OR(P77="Ja",Q77&gt;='Parameter'!$B$3),"Ja","Nein"))</f>
        <v/>
      </c>
      <c r="X77" s="14">
        <f>IF(V77="","",IF(W77="Ja",0,V77))</f>
        <v/>
      </c>
      <c r="Y77" s="15" t="n"/>
      <c r="Z77" s="14">
        <f>IF(OR(X77="",Y77=""),"",X77*Y77)</f>
        <v/>
      </c>
      <c r="AA77" s="14">
        <f>IF(Z77="","",Z77*'Parameter'!$B$4)</f>
        <v/>
      </c>
      <c r="AB77" s="14">
        <f>IF(Z77="","",SUM(Z77:AA77))</f>
        <v/>
      </c>
      <c r="AC77" s="16">
        <f>IF(X77="","",IF(X77=0,"Keine Spekulationssteuer nach vereinfachter Prüfung","Steuerpflichtigen Gewinn prüfen"))</f>
        <v/>
      </c>
    </row>
    <row r="78" ht="30" customHeight="1">
      <c r="A78" s="8" t="n"/>
      <c r="B78" s="9" t="n"/>
      <c r="C78" s="9" t="n"/>
      <c r="D78" s="9" t="n"/>
      <c r="E78" s="36" t="n"/>
      <c r="F78" s="36" t="n"/>
      <c r="G78" s="11" t="n"/>
      <c r="H78" s="11" t="n"/>
      <c r="I78" s="11" t="n"/>
      <c r="J78" s="11" t="n"/>
      <c r="K78" s="11" t="n"/>
      <c r="L78" s="11" t="n"/>
      <c r="M78" s="11" t="n"/>
      <c r="N78" s="11" t="n"/>
      <c r="O78" s="9" t="n"/>
      <c r="P78" s="9" t="n"/>
      <c r="Q78" s="38">
        <f>IF(OR(E78="",F78=""),"",YEAR(F78)-YEAR(E78)+(MONTH(F78)-MONTH(E78))/12)</f>
        <v/>
      </c>
      <c r="R78" s="18">
        <f>IF(Q78="","",IF(Q78&gt;='Parameter'!$B$3,"Ja","Nein"))</f>
        <v/>
      </c>
      <c r="S78" s="19">
        <f>IF(K78="","",SUM(L78:M78))</f>
        <v/>
      </c>
      <c r="T78" s="19">
        <f>IF(G78="","",SUM(G78:I78))</f>
        <v/>
      </c>
      <c r="U78" s="19">
        <f>IF(OR(K78="",S78=""),"",K78-S78)</f>
        <v/>
      </c>
      <c r="V78" s="19">
        <f>IF(OR(U78="",T78=""),"",MAX(0,U78-T78+N78))</f>
        <v/>
      </c>
      <c r="W78" s="18">
        <f>IF(Q78="","",IF(OR(P78="Ja",Q78&gt;='Parameter'!$B$3),"Ja","Nein"))</f>
        <v/>
      </c>
      <c r="X78" s="19">
        <f>IF(V78="","",IF(W78="Ja",0,V78))</f>
        <v/>
      </c>
      <c r="Y78" s="15" t="n"/>
      <c r="Z78" s="19">
        <f>IF(OR(X78="",Y78=""),"",X78*Y78)</f>
        <v/>
      </c>
      <c r="AA78" s="19">
        <f>IF(Z78="","",Z78*'Parameter'!$B$4)</f>
        <v/>
      </c>
      <c r="AB78" s="19">
        <f>IF(Z78="","",SUM(Z78:AA78))</f>
        <v/>
      </c>
      <c r="AC78" s="20">
        <f>IF(X78="","",IF(X78=0,"Keine Spekulationssteuer nach vereinfachter Prüfung","Steuerpflichtigen Gewinn prüfen"))</f>
        <v/>
      </c>
    </row>
    <row r="79" ht="30" customHeight="1">
      <c r="A79" s="8" t="n"/>
      <c r="B79" s="9" t="n"/>
      <c r="C79" s="9" t="n"/>
      <c r="D79" s="9" t="n"/>
      <c r="E79" s="36" t="n"/>
      <c r="F79" s="36" t="n"/>
      <c r="G79" s="11" t="n"/>
      <c r="H79" s="11" t="n"/>
      <c r="I79" s="11" t="n"/>
      <c r="J79" s="11" t="n"/>
      <c r="K79" s="11" t="n"/>
      <c r="L79" s="11" t="n"/>
      <c r="M79" s="11" t="n"/>
      <c r="N79" s="11" t="n"/>
      <c r="O79" s="9" t="n"/>
      <c r="P79" s="9" t="n"/>
      <c r="Q79" s="37">
        <f>IF(OR(E79="",F79=""),"",YEAR(F79)-YEAR(E79)+(MONTH(F79)-MONTH(E79))/12)</f>
        <v/>
      </c>
      <c r="R79" s="13">
        <f>IF(Q79="","",IF(Q79&gt;='Parameter'!$B$3,"Ja","Nein"))</f>
        <v/>
      </c>
      <c r="S79" s="14">
        <f>IF(K79="","",SUM(L79:M79))</f>
        <v/>
      </c>
      <c r="T79" s="14">
        <f>IF(G79="","",SUM(G79:I79))</f>
        <v/>
      </c>
      <c r="U79" s="14">
        <f>IF(OR(K79="",S79=""),"",K79-S79)</f>
        <v/>
      </c>
      <c r="V79" s="14">
        <f>IF(OR(U79="",T79=""),"",MAX(0,U79-T79+N79))</f>
        <v/>
      </c>
      <c r="W79" s="13">
        <f>IF(Q79="","",IF(OR(P79="Ja",Q79&gt;='Parameter'!$B$3),"Ja","Nein"))</f>
        <v/>
      </c>
      <c r="X79" s="14">
        <f>IF(V79="","",IF(W79="Ja",0,V79))</f>
        <v/>
      </c>
      <c r="Y79" s="15" t="n"/>
      <c r="Z79" s="14">
        <f>IF(OR(X79="",Y79=""),"",X79*Y79)</f>
        <v/>
      </c>
      <c r="AA79" s="14">
        <f>IF(Z79="","",Z79*'Parameter'!$B$4)</f>
        <v/>
      </c>
      <c r="AB79" s="14">
        <f>IF(Z79="","",SUM(Z79:AA79))</f>
        <v/>
      </c>
      <c r="AC79" s="16">
        <f>IF(X79="","",IF(X79=0,"Keine Spekulationssteuer nach vereinfachter Prüfung","Steuerpflichtigen Gewinn prüfen"))</f>
        <v/>
      </c>
    </row>
    <row r="80" ht="30" customHeight="1">
      <c r="A80" s="8" t="n"/>
      <c r="B80" s="9" t="n"/>
      <c r="C80" s="9" t="n"/>
      <c r="D80" s="9" t="n"/>
      <c r="E80" s="36" t="n"/>
      <c r="F80" s="36" t="n"/>
      <c r="G80" s="11" t="n"/>
      <c r="H80" s="11" t="n"/>
      <c r="I80" s="11" t="n"/>
      <c r="J80" s="11" t="n"/>
      <c r="K80" s="11" t="n"/>
      <c r="L80" s="11" t="n"/>
      <c r="M80" s="11" t="n"/>
      <c r="N80" s="11" t="n"/>
      <c r="O80" s="9" t="n"/>
      <c r="P80" s="9" t="n"/>
      <c r="Q80" s="38">
        <f>IF(OR(E80="",F80=""),"",YEAR(F80)-YEAR(E80)+(MONTH(F80)-MONTH(E80))/12)</f>
        <v/>
      </c>
      <c r="R80" s="18">
        <f>IF(Q80="","",IF(Q80&gt;='Parameter'!$B$3,"Ja","Nein"))</f>
        <v/>
      </c>
      <c r="S80" s="19">
        <f>IF(K80="","",SUM(L80:M80))</f>
        <v/>
      </c>
      <c r="T80" s="19">
        <f>IF(G80="","",SUM(G80:I80))</f>
        <v/>
      </c>
      <c r="U80" s="19">
        <f>IF(OR(K80="",S80=""),"",K80-S80)</f>
        <v/>
      </c>
      <c r="V80" s="19">
        <f>IF(OR(U80="",T80=""),"",MAX(0,U80-T80+N80))</f>
        <v/>
      </c>
      <c r="W80" s="18">
        <f>IF(Q80="","",IF(OR(P80="Ja",Q80&gt;='Parameter'!$B$3),"Ja","Nein"))</f>
        <v/>
      </c>
      <c r="X80" s="19">
        <f>IF(V80="","",IF(W80="Ja",0,V80))</f>
        <v/>
      </c>
      <c r="Y80" s="15" t="n"/>
      <c r="Z80" s="19">
        <f>IF(OR(X80="",Y80=""),"",X80*Y80)</f>
        <v/>
      </c>
      <c r="AA80" s="19">
        <f>IF(Z80="","",Z80*'Parameter'!$B$4)</f>
        <v/>
      </c>
      <c r="AB80" s="19">
        <f>IF(Z80="","",SUM(Z80:AA80))</f>
        <v/>
      </c>
      <c r="AC80" s="20">
        <f>IF(X80="","",IF(X80=0,"Keine Spekulationssteuer nach vereinfachter Prüfung","Steuerpflichtigen Gewinn prüfen"))</f>
        <v/>
      </c>
    </row>
    <row r="81" ht="30" customHeight="1">
      <c r="A81" s="8" t="n"/>
      <c r="B81" s="9" t="n"/>
      <c r="C81" s="9" t="n"/>
      <c r="D81" s="9" t="n"/>
      <c r="E81" s="36" t="n"/>
      <c r="F81" s="36" t="n"/>
      <c r="G81" s="11" t="n"/>
      <c r="H81" s="11" t="n"/>
      <c r="I81" s="11" t="n"/>
      <c r="J81" s="11" t="n"/>
      <c r="K81" s="11" t="n"/>
      <c r="L81" s="11" t="n"/>
      <c r="M81" s="11" t="n"/>
      <c r="N81" s="11" t="n"/>
      <c r="O81" s="9" t="n"/>
      <c r="P81" s="9" t="n"/>
      <c r="Q81" s="37">
        <f>IF(OR(E81="",F81=""),"",YEAR(F81)-YEAR(E81)+(MONTH(F81)-MONTH(E81))/12)</f>
        <v/>
      </c>
      <c r="R81" s="13">
        <f>IF(Q81="","",IF(Q81&gt;='Parameter'!$B$3,"Ja","Nein"))</f>
        <v/>
      </c>
      <c r="S81" s="14">
        <f>IF(K81="","",SUM(L81:M81))</f>
        <v/>
      </c>
      <c r="T81" s="14">
        <f>IF(G81="","",SUM(G81:I81))</f>
        <v/>
      </c>
      <c r="U81" s="14">
        <f>IF(OR(K81="",S81=""),"",K81-S81)</f>
        <v/>
      </c>
      <c r="V81" s="14">
        <f>IF(OR(U81="",T81=""),"",MAX(0,U81-T81+N81))</f>
        <v/>
      </c>
      <c r="W81" s="13">
        <f>IF(Q81="","",IF(OR(P81="Ja",Q81&gt;='Parameter'!$B$3),"Ja","Nein"))</f>
        <v/>
      </c>
      <c r="X81" s="14">
        <f>IF(V81="","",IF(W81="Ja",0,V81))</f>
        <v/>
      </c>
      <c r="Y81" s="15" t="n"/>
      <c r="Z81" s="14">
        <f>IF(OR(X81="",Y81=""),"",X81*Y81)</f>
        <v/>
      </c>
      <c r="AA81" s="14">
        <f>IF(Z81="","",Z81*'Parameter'!$B$4)</f>
        <v/>
      </c>
      <c r="AB81" s="14">
        <f>IF(Z81="","",SUM(Z81:AA81))</f>
        <v/>
      </c>
      <c r="AC81" s="16">
        <f>IF(X81="","",IF(X81=0,"Keine Spekulationssteuer nach vereinfachter Prüfung","Steuerpflichtigen Gewinn prüfen"))</f>
        <v/>
      </c>
    </row>
    <row r="82" ht="30" customHeight="1">
      <c r="A82" s="8" t="n"/>
      <c r="B82" s="9" t="n"/>
      <c r="C82" s="9" t="n"/>
      <c r="D82" s="9" t="n"/>
      <c r="E82" s="36" t="n"/>
      <c r="F82" s="36" t="n"/>
      <c r="G82" s="11" t="n"/>
      <c r="H82" s="11" t="n"/>
      <c r="I82" s="11" t="n"/>
      <c r="J82" s="11" t="n"/>
      <c r="K82" s="11" t="n"/>
      <c r="L82" s="11" t="n"/>
      <c r="M82" s="11" t="n"/>
      <c r="N82" s="11" t="n"/>
      <c r="O82" s="9" t="n"/>
      <c r="P82" s="9" t="n"/>
      <c r="Q82" s="38">
        <f>IF(OR(E82="",F82=""),"",YEAR(F82)-YEAR(E82)+(MONTH(F82)-MONTH(E82))/12)</f>
        <v/>
      </c>
      <c r="R82" s="18">
        <f>IF(Q82="","",IF(Q82&gt;='Parameter'!$B$3,"Ja","Nein"))</f>
        <v/>
      </c>
      <c r="S82" s="19">
        <f>IF(K82="","",SUM(L82:M82))</f>
        <v/>
      </c>
      <c r="T82" s="19">
        <f>IF(G82="","",SUM(G82:I82))</f>
        <v/>
      </c>
      <c r="U82" s="19">
        <f>IF(OR(K82="",S82=""),"",K82-S82)</f>
        <v/>
      </c>
      <c r="V82" s="19">
        <f>IF(OR(U82="",T82=""),"",MAX(0,U82-T82+N82))</f>
        <v/>
      </c>
      <c r="W82" s="18">
        <f>IF(Q82="","",IF(OR(P82="Ja",Q82&gt;='Parameter'!$B$3),"Ja","Nein"))</f>
        <v/>
      </c>
      <c r="X82" s="19">
        <f>IF(V82="","",IF(W82="Ja",0,V82))</f>
        <v/>
      </c>
      <c r="Y82" s="15" t="n"/>
      <c r="Z82" s="19">
        <f>IF(OR(X82="",Y82=""),"",X82*Y82)</f>
        <v/>
      </c>
      <c r="AA82" s="19">
        <f>IF(Z82="","",Z82*'Parameter'!$B$4)</f>
        <v/>
      </c>
      <c r="AB82" s="19">
        <f>IF(Z82="","",SUM(Z82:AA82))</f>
        <v/>
      </c>
      <c r="AC82" s="20">
        <f>IF(X82="","",IF(X82=0,"Keine Spekulationssteuer nach vereinfachter Prüfung","Steuerpflichtigen Gewinn prüfen"))</f>
        <v/>
      </c>
    </row>
    <row r="83" ht="30" customHeight="1">
      <c r="A83" s="8" t="n"/>
      <c r="B83" s="9" t="n"/>
      <c r="C83" s="9" t="n"/>
      <c r="D83" s="9" t="n"/>
      <c r="E83" s="36" t="n"/>
      <c r="F83" s="36" t="n"/>
      <c r="G83" s="11" t="n"/>
      <c r="H83" s="11" t="n"/>
      <c r="I83" s="11" t="n"/>
      <c r="J83" s="11" t="n"/>
      <c r="K83" s="11" t="n"/>
      <c r="L83" s="11" t="n"/>
      <c r="M83" s="11" t="n"/>
      <c r="N83" s="11" t="n"/>
      <c r="O83" s="9" t="n"/>
      <c r="P83" s="9" t="n"/>
      <c r="Q83" s="37">
        <f>IF(OR(E83="",F83=""),"",YEAR(F83)-YEAR(E83)+(MONTH(F83)-MONTH(E83))/12)</f>
        <v/>
      </c>
      <c r="R83" s="13">
        <f>IF(Q83="","",IF(Q83&gt;='Parameter'!$B$3,"Ja","Nein"))</f>
        <v/>
      </c>
      <c r="S83" s="14">
        <f>IF(K83="","",SUM(L83:M83))</f>
        <v/>
      </c>
      <c r="T83" s="14">
        <f>IF(G83="","",SUM(G83:I83))</f>
        <v/>
      </c>
      <c r="U83" s="14">
        <f>IF(OR(K83="",S83=""),"",K83-S83)</f>
        <v/>
      </c>
      <c r="V83" s="14">
        <f>IF(OR(U83="",T83=""),"",MAX(0,U83-T83+N83))</f>
        <v/>
      </c>
      <c r="W83" s="13">
        <f>IF(Q83="","",IF(OR(P83="Ja",Q83&gt;='Parameter'!$B$3),"Ja","Nein"))</f>
        <v/>
      </c>
      <c r="X83" s="14">
        <f>IF(V83="","",IF(W83="Ja",0,V83))</f>
        <v/>
      </c>
      <c r="Y83" s="15" t="n"/>
      <c r="Z83" s="14">
        <f>IF(OR(X83="",Y83=""),"",X83*Y83)</f>
        <v/>
      </c>
      <c r="AA83" s="14">
        <f>IF(Z83="","",Z83*'Parameter'!$B$4)</f>
        <v/>
      </c>
      <c r="AB83" s="14">
        <f>IF(Z83="","",SUM(Z83:AA83))</f>
        <v/>
      </c>
      <c r="AC83" s="16">
        <f>IF(X83="","",IF(X83=0,"Keine Spekulationssteuer nach vereinfachter Prüfung","Steuerpflichtigen Gewinn prüfen"))</f>
        <v/>
      </c>
    </row>
    <row r="84" ht="30" customHeight="1">
      <c r="A84" s="8" t="n"/>
      <c r="B84" s="9" t="n"/>
      <c r="C84" s="9" t="n"/>
      <c r="D84" s="9" t="n"/>
      <c r="E84" s="36" t="n"/>
      <c r="F84" s="36" t="n"/>
      <c r="G84" s="11" t="n"/>
      <c r="H84" s="11" t="n"/>
      <c r="I84" s="11" t="n"/>
      <c r="J84" s="11" t="n"/>
      <c r="K84" s="11" t="n"/>
      <c r="L84" s="11" t="n"/>
      <c r="M84" s="11" t="n"/>
      <c r="N84" s="11" t="n"/>
      <c r="O84" s="9" t="n"/>
      <c r="P84" s="9" t="n"/>
      <c r="Q84" s="38">
        <f>IF(OR(E84="",F84=""),"",YEAR(F84)-YEAR(E84)+(MONTH(F84)-MONTH(E84))/12)</f>
        <v/>
      </c>
      <c r="R84" s="18">
        <f>IF(Q84="","",IF(Q84&gt;='Parameter'!$B$3,"Ja","Nein"))</f>
        <v/>
      </c>
      <c r="S84" s="19">
        <f>IF(K84="","",SUM(L84:M84))</f>
        <v/>
      </c>
      <c r="T84" s="19">
        <f>IF(G84="","",SUM(G84:I84))</f>
        <v/>
      </c>
      <c r="U84" s="19">
        <f>IF(OR(K84="",S84=""),"",K84-S84)</f>
        <v/>
      </c>
      <c r="V84" s="19">
        <f>IF(OR(U84="",T84=""),"",MAX(0,U84-T84+N84))</f>
        <v/>
      </c>
      <c r="W84" s="18">
        <f>IF(Q84="","",IF(OR(P84="Ja",Q84&gt;='Parameter'!$B$3),"Ja","Nein"))</f>
        <v/>
      </c>
      <c r="X84" s="19">
        <f>IF(V84="","",IF(W84="Ja",0,V84))</f>
        <v/>
      </c>
      <c r="Y84" s="15" t="n"/>
      <c r="Z84" s="19">
        <f>IF(OR(X84="",Y84=""),"",X84*Y84)</f>
        <v/>
      </c>
      <c r="AA84" s="19">
        <f>IF(Z84="","",Z84*'Parameter'!$B$4)</f>
        <v/>
      </c>
      <c r="AB84" s="19">
        <f>IF(Z84="","",SUM(Z84:AA84))</f>
        <v/>
      </c>
      <c r="AC84" s="20">
        <f>IF(X84="","",IF(X84=0,"Keine Spekulationssteuer nach vereinfachter Prüfung","Steuerpflichtigen Gewinn prüfen"))</f>
        <v/>
      </c>
    </row>
    <row r="85" ht="30" customHeight="1">
      <c r="A85" s="8" t="n"/>
      <c r="B85" s="9" t="n"/>
      <c r="C85" s="9" t="n"/>
      <c r="D85" s="9" t="n"/>
      <c r="E85" s="36" t="n"/>
      <c r="F85" s="36" t="n"/>
      <c r="G85" s="11" t="n"/>
      <c r="H85" s="11" t="n"/>
      <c r="I85" s="11" t="n"/>
      <c r="J85" s="11" t="n"/>
      <c r="K85" s="11" t="n"/>
      <c r="L85" s="11" t="n"/>
      <c r="M85" s="11" t="n"/>
      <c r="N85" s="11" t="n"/>
      <c r="O85" s="9" t="n"/>
      <c r="P85" s="9" t="n"/>
      <c r="Q85" s="37">
        <f>IF(OR(E85="",F85=""),"",YEAR(F85)-YEAR(E85)+(MONTH(F85)-MONTH(E85))/12)</f>
        <v/>
      </c>
      <c r="R85" s="13">
        <f>IF(Q85="","",IF(Q85&gt;='Parameter'!$B$3,"Ja","Nein"))</f>
        <v/>
      </c>
      <c r="S85" s="14">
        <f>IF(K85="","",SUM(L85:M85))</f>
        <v/>
      </c>
      <c r="T85" s="14">
        <f>IF(G85="","",SUM(G85:I85))</f>
        <v/>
      </c>
      <c r="U85" s="14">
        <f>IF(OR(K85="",S85=""),"",K85-S85)</f>
        <v/>
      </c>
      <c r="V85" s="14">
        <f>IF(OR(U85="",T85=""),"",MAX(0,U85-T85+N85))</f>
        <v/>
      </c>
      <c r="W85" s="13">
        <f>IF(Q85="","",IF(OR(P85="Ja",Q85&gt;='Parameter'!$B$3),"Ja","Nein"))</f>
        <v/>
      </c>
      <c r="X85" s="14">
        <f>IF(V85="","",IF(W85="Ja",0,V85))</f>
        <v/>
      </c>
      <c r="Y85" s="15" t="n"/>
      <c r="Z85" s="14">
        <f>IF(OR(X85="",Y85=""),"",X85*Y85)</f>
        <v/>
      </c>
      <c r="AA85" s="14">
        <f>IF(Z85="","",Z85*'Parameter'!$B$4)</f>
        <v/>
      </c>
      <c r="AB85" s="14">
        <f>IF(Z85="","",SUM(Z85:AA85))</f>
        <v/>
      </c>
      <c r="AC85" s="16">
        <f>IF(X85="","",IF(X85=0,"Keine Spekulationssteuer nach vereinfachter Prüfung","Steuerpflichtigen Gewinn prüfen"))</f>
        <v/>
      </c>
    </row>
    <row r="86" ht="30" customHeight="1">
      <c r="A86" s="8" t="n"/>
      <c r="B86" s="9" t="n"/>
      <c r="C86" s="9" t="n"/>
      <c r="D86" s="9" t="n"/>
      <c r="E86" s="36" t="n"/>
      <c r="F86" s="36" t="n"/>
      <c r="G86" s="11" t="n"/>
      <c r="H86" s="11" t="n"/>
      <c r="I86" s="11" t="n"/>
      <c r="J86" s="11" t="n"/>
      <c r="K86" s="11" t="n"/>
      <c r="L86" s="11" t="n"/>
      <c r="M86" s="11" t="n"/>
      <c r="N86" s="11" t="n"/>
      <c r="O86" s="9" t="n"/>
      <c r="P86" s="9" t="n"/>
      <c r="Q86" s="38">
        <f>IF(OR(E86="",F86=""),"",YEAR(F86)-YEAR(E86)+(MONTH(F86)-MONTH(E86))/12)</f>
        <v/>
      </c>
      <c r="R86" s="18">
        <f>IF(Q86="","",IF(Q86&gt;='Parameter'!$B$3,"Ja","Nein"))</f>
        <v/>
      </c>
      <c r="S86" s="19">
        <f>IF(K86="","",SUM(L86:M86))</f>
        <v/>
      </c>
      <c r="T86" s="19">
        <f>IF(G86="","",SUM(G86:I86))</f>
        <v/>
      </c>
      <c r="U86" s="19">
        <f>IF(OR(K86="",S86=""),"",K86-S86)</f>
        <v/>
      </c>
      <c r="V86" s="19">
        <f>IF(OR(U86="",T86=""),"",MAX(0,U86-T86+N86))</f>
        <v/>
      </c>
      <c r="W86" s="18">
        <f>IF(Q86="","",IF(OR(P86="Ja",Q86&gt;='Parameter'!$B$3),"Ja","Nein"))</f>
        <v/>
      </c>
      <c r="X86" s="19">
        <f>IF(V86="","",IF(W86="Ja",0,V86))</f>
        <v/>
      </c>
      <c r="Y86" s="15" t="n"/>
      <c r="Z86" s="19">
        <f>IF(OR(X86="",Y86=""),"",X86*Y86)</f>
        <v/>
      </c>
      <c r="AA86" s="19">
        <f>IF(Z86="","",Z86*'Parameter'!$B$4)</f>
        <v/>
      </c>
      <c r="AB86" s="19">
        <f>IF(Z86="","",SUM(Z86:AA86))</f>
        <v/>
      </c>
      <c r="AC86" s="20">
        <f>IF(X86="","",IF(X86=0,"Keine Spekulationssteuer nach vereinfachter Prüfung","Steuerpflichtigen Gewinn prüfen"))</f>
        <v/>
      </c>
    </row>
    <row r="87" ht="30" customHeight="1">
      <c r="A87" s="8" t="n"/>
      <c r="B87" s="9" t="n"/>
      <c r="C87" s="9" t="n"/>
      <c r="D87" s="9" t="n"/>
      <c r="E87" s="36" t="n"/>
      <c r="F87" s="36" t="n"/>
      <c r="G87" s="11" t="n"/>
      <c r="H87" s="11" t="n"/>
      <c r="I87" s="11" t="n"/>
      <c r="J87" s="11" t="n"/>
      <c r="K87" s="11" t="n"/>
      <c r="L87" s="11" t="n"/>
      <c r="M87" s="11" t="n"/>
      <c r="N87" s="11" t="n"/>
      <c r="O87" s="9" t="n"/>
      <c r="P87" s="9" t="n"/>
      <c r="Q87" s="37">
        <f>IF(OR(E87="",F87=""),"",YEAR(F87)-YEAR(E87)+(MONTH(F87)-MONTH(E87))/12)</f>
        <v/>
      </c>
      <c r="R87" s="13">
        <f>IF(Q87="","",IF(Q87&gt;='Parameter'!$B$3,"Ja","Nein"))</f>
        <v/>
      </c>
      <c r="S87" s="14">
        <f>IF(K87="","",SUM(L87:M87))</f>
        <v/>
      </c>
      <c r="T87" s="14">
        <f>IF(G87="","",SUM(G87:I87))</f>
        <v/>
      </c>
      <c r="U87" s="14">
        <f>IF(OR(K87="",S87=""),"",K87-S87)</f>
        <v/>
      </c>
      <c r="V87" s="14">
        <f>IF(OR(U87="",T87=""),"",MAX(0,U87-T87+N87))</f>
        <v/>
      </c>
      <c r="W87" s="13">
        <f>IF(Q87="","",IF(OR(P87="Ja",Q87&gt;='Parameter'!$B$3),"Ja","Nein"))</f>
        <v/>
      </c>
      <c r="X87" s="14">
        <f>IF(V87="","",IF(W87="Ja",0,V87))</f>
        <v/>
      </c>
      <c r="Y87" s="15" t="n"/>
      <c r="Z87" s="14">
        <f>IF(OR(X87="",Y87=""),"",X87*Y87)</f>
        <v/>
      </c>
      <c r="AA87" s="14">
        <f>IF(Z87="","",Z87*'Parameter'!$B$4)</f>
        <v/>
      </c>
      <c r="AB87" s="14">
        <f>IF(Z87="","",SUM(Z87:AA87))</f>
        <v/>
      </c>
      <c r="AC87" s="16">
        <f>IF(X87="","",IF(X87=0,"Keine Spekulationssteuer nach vereinfachter Prüfung","Steuerpflichtigen Gewinn prüfen"))</f>
        <v/>
      </c>
    </row>
    <row r="88" ht="30" customHeight="1">
      <c r="A88" s="8" t="n"/>
      <c r="B88" s="9" t="n"/>
      <c r="C88" s="9" t="n"/>
      <c r="D88" s="9" t="n"/>
      <c r="E88" s="36" t="n"/>
      <c r="F88" s="36" t="n"/>
      <c r="G88" s="11" t="n"/>
      <c r="H88" s="11" t="n"/>
      <c r="I88" s="11" t="n"/>
      <c r="J88" s="11" t="n"/>
      <c r="K88" s="11" t="n"/>
      <c r="L88" s="11" t="n"/>
      <c r="M88" s="11" t="n"/>
      <c r="N88" s="11" t="n"/>
      <c r="O88" s="9" t="n"/>
      <c r="P88" s="9" t="n"/>
      <c r="Q88" s="38">
        <f>IF(OR(E88="",F88=""),"",YEAR(F88)-YEAR(E88)+(MONTH(F88)-MONTH(E88))/12)</f>
        <v/>
      </c>
      <c r="R88" s="18">
        <f>IF(Q88="","",IF(Q88&gt;='Parameter'!$B$3,"Ja","Nein"))</f>
        <v/>
      </c>
      <c r="S88" s="19">
        <f>IF(K88="","",SUM(L88:M88))</f>
        <v/>
      </c>
      <c r="T88" s="19">
        <f>IF(G88="","",SUM(G88:I88))</f>
        <v/>
      </c>
      <c r="U88" s="19">
        <f>IF(OR(K88="",S88=""),"",K88-S88)</f>
        <v/>
      </c>
      <c r="V88" s="19">
        <f>IF(OR(U88="",T88=""),"",MAX(0,U88-T88+N88))</f>
        <v/>
      </c>
      <c r="W88" s="18">
        <f>IF(Q88="","",IF(OR(P88="Ja",Q88&gt;='Parameter'!$B$3),"Ja","Nein"))</f>
        <v/>
      </c>
      <c r="X88" s="19">
        <f>IF(V88="","",IF(W88="Ja",0,V88))</f>
        <v/>
      </c>
      <c r="Y88" s="15" t="n"/>
      <c r="Z88" s="19">
        <f>IF(OR(X88="",Y88=""),"",X88*Y88)</f>
        <v/>
      </c>
      <c r="AA88" s="19">
        <f>IF(Z88="","",Z88*'Parameter'!$B$4)</f>
        <v/>
      </c>
      <c r="AB88" s="19">
        <f>IF(Z88="","",SUM(Z88:AA88))</f>
        <v/>
      </c>
      <c r="AC88" s="20">
        <f>IF(X88="","",IF(X88=0,"Keine Spekulationssteuer nach vereinfachter Prüfung","Steuerpflichtigen Gewinn prüfen"))</f>
        <v/>
      </c>
    </row>
    <row r="89" ht="30" customHeight="1">
      <c r="A89" s="8" t="n"/>
      <c r="B89" s="9" t="n"/>
      <c r="C89" s="9" t="n"/>
      <c r="D89" s="9" t="n"/>
      <c r="E89" s="36" t="n"/>
      <c r="F89" s="36" t="n"/>
      <c r="G89" s="11" t="n"/>
      <c r="H89" s="11" t="n"/>
      <c r="I89" s="11" t="n"/>
      <c r="J89" s="11" t="n"/>
      <c r="K89" s="11" t="n"/>
      <c r="L89" s="11" t="n"/>
      <c r="M89" s="11" t="n"/>
      <c r="N89" s="11" t="n"/>
      <c r="O89" s="9" t="n"/>
      <c r="P89" s="9" t="n"/>
      <c r="Q89" s="37">
        <f>IF(OR(E89="",F89=""),"",YEAR(F89)-YEAR(E89)+(MONTH(F89)-MONTH(E89))/12)</f>
        <v/>
      </c>
      <c r="R89" s="13">
        <f>IF(Q89="","",IF(Q89&gt;='Parameter'!$B$3,"Ja","Nein"))</f>
        <v/>
      </c>
      <c r="S89" s="14">
        <f>IF(K89="","",SUM(L89:M89))</f>
        <v/>
      </c>
      <c r="T89" s="14">
        <f>IF(G89="","",SUM(G89:I89))</f>
        <v/>
      </c>
      <c r="U89" s="14">
        <f>IF(OR(K89="",S89=""),"",K89-S89)</f>
        <v/>
      </c>
      <c r="V89" s="14">
        <f>IF(OR(U89="",T89=""),"",MAX(0,U89-T89+N89))</f>
        <v/>
      </c>
      <c r="W89" s="13">
        <f>IF(Q89="","",IF(OR(P89="Ja",Q89&gt;='Parameter'!$B$3),"Ja","Nein"))</f>
        <v/>
      </c>
      <c r="X89" s="14">
        <f>IF(V89="","",IF(W89="Ja",0,V89))</f>
        <v/>
      </c>
      <c r="Y89" s="15" t="n"/>
      <c r="Z89" s="14">
        <f>IF(OR(X89="",Y89=""),"",X89*Y89)</f>
        <v/>
      </c>
      <c r="AA89" s="14">
        <f>IF(Z89="","",Z89*'Parameter'!$B$4)</f>
        <v/>
      </c>
      <c r="AB89" s="14">
        <f>IF(Z89="","",SUM(Z89:AA89))</f>
        <v/>
      </c>
      <c r="AC89" s="16">
        <f>IF(X89="","",IF(X89=0,"Keine Spekulationssteuer nach vereinfachter Prüfung","Steuerpflichtigen Gewinn prüfen"))</f>
        <v/>
      </c>
    </row>
    <row r="90" ht="30" customHeight="1">
      <c r="A90" s="8" t="n"/>
      <c r="B90" s="9" t="n"/>
      <c r="C90" s="9" t="n"/>
      <c r="D90" s="9" t="n"/>
      <c r="E90" s="36" t="n"/>
      <c r="F90" s="36" t="n"/>
      <c r="G90" s="11" t="n"/>
      <c r="H90" s="11" t="n"/>
      <c r="I90" s="11" t="n"/>
      <c r="J90" s="11" t="n"/>
      <c r="K90" s="11" t="n"/>
      <c r="L90" s="11" t="n"/>
      <c r="M90" s="11" t="n"/>
      <c r="N90" s="11" t="n"/>
      <c r="O90" s="9" t="n"/>
      <c r="P90" s="9" t="n"/>
      <c r="Q90" s="38">
        <f>IF(OR(E90="",F90=""),"",YEAR(F90)-YEAR(E90)+(MONTH(F90)-MONTH(E90))/12)</f>
        <v/>
      </c>
      <c r="R90" s="18">
        <f>IF(Q90="","",IF(Q90&gt;='Parameter'!$B$3,"Ja","Nein"))</f>
        <v/>
      </c>
      <c r="S90" s="19">
        <f>IF(K90="","",SUM(L90:M90))</f>
        <v/>
      </c>
      <c r="T90" s="19">
        <f>IF(G90="","",SUM(G90:I90))</f>
        <v/>
      </c>
      <c r="U90" s="19">
        <f>IF(OR(K90="",S90=""),"",K90-S90)</f>
        <v/>
      </c>
      <c r="V90" s="19">
        <f>IF(OR(U90="",T90=""),"",MAX(0,U90-T90+N90))</f>
        <v/>
      </c>
      <c r="W90" s="18">
        <f>IF(Q90="","",IF(OR(P90="Ja",Q90&gt;='Parameter'!$B$3),"Ja","Nein"))</f>
        <v/>
      </c>
      <c r="X90" s="19">
        <f>IF(V90="","",IF(W90="Ja",0,V90))</f>
        <v/>
      </c>
      <c r="Y90" s="15" t="n"/>
      <c r="Z90" s="19">
        <f>IF(OR(X90="",Y90=""),"",X90*Y90)</f>
        <v/>
      </c>
      <c r="AA90" s="19">
        <f>IF(Z90="","",Z90*'Parameter'!$B$4)</f>
        <v/>
      </c>
      <c r="AB90" s="19">
        <f>IF(Z90="","",SUM(Z90:AA90))</f>
        <v/>
      </c>
      <c r="AC90" s="20">
        <f>IF(X90="","",IF(X90=0,"Keine Spekulationssteuer nach vereinfachter Prüfung","Steuerpflichtigen Gewinn prüfen"))</f>
        <v/>
      </c>
    </row>
    <row r="91" ht="30" customHeight="1">
      <c r="A91" s="8" t="n"/>
      <c r="B91" s="9" t="n"/>
      <c r="C91" s="9" t="n"/>
      <c r="D91" s="9" t="n"/>
      <c r="E91" s="36" t="n"/>
      <c r="F91" s="36" t="n"/>
      <c r="G91" s="11" t="n"/>
      <c r="H91" s="11" t="n"/>
      <c r="I91" s="11" t="n"/>
      <c r="J91" s="11" t="n"/>
      <c r="K91" s="11" t="n"/>
      <c r="L91" s="11" t="n"/>
      <c r="M91" s="11" t="n"/>
      <c r="N91" s="11" t="n"/>
      <c r="O91" s="9" t="n"/>
      <c r="P91" s="9" t="n"/>
      <c r="Q91" s="37">
        <f>IF(OR(E91="",F91=""),"",YEAR(F91)-YEAR(E91)+(MONTH(F91)-MONTH(E91))/12)</f>
        <v/>
      </c>
      <c r="R91" s="13">
        <f>IF(Q91="","",IF(Q91&gt;='Parameter'!$B$3,"Ja","Nein"))</f>
        <v/>
      </c>
      <c r="S91" s="14">
        <f>IF(K91="","",SUM(L91:M91))</f>
        <v/>
      </c>
      <c r="T91" s="14">
        <f>IF(G91="","",SUM(G91:I91))</f>
        <v/>
      </c>
      <c r="U91" s="14">
        <f>IF(OR(K91="",S91=""),"",K91-S91)</f>
        <v/>
      </c>
      <c r="V91" s="14">
        <f>IF(OR(U91="",T91=""),"",MAX(0,U91-T91+N91))</f>
        <v/>
      </c>
      <c r="W91" s="13">
        <f>IF(Q91="","",IF(OR(P91="Ja",Q91&gt;='Parameter'!$B$3),"Ja","Nein"))</f>
        <v/>
      </c>
      <c r="X91" s="14">
        <f>IF(V91="","",IF(W91="Ja",0,V91))</f>
        <v/>
      </c>
      <c r="Y91" s="15" t="n"/>
      <c r="Z91" s="14">
        <f>IF(OR(X91="",Y91=""),"",X91*Y91)</f>
        <v/>
      </c>
      <c r="AA91" s="14">
        <f>IF(Z91="","",Z91*'Parameter'!$B$4)</f>
        <v/>
      </c>
      <c r="AB91" s="14">
        <f>IF(Z91="","",SUM(Z91:AA91))</f>
        <v/>
      </c>
      <c r="AC91" s="16">
        <f>IF(X91="","",IF(X91=0,"Keine Spekulationssteuer nach vereinfachter Prüfung","Steuerpflichtigen Gewinn prüfen"))</f>
        <v/>
      </c>
    </row>
    <row r="92" ht="30" customHeight="1">
      <c r="A92" s="8" t="n"/>
      <c r="B92" s="9" t="n"/>
      <c r="C92" s="9" t="n"/>
      <c r="D92" s="9" t="n"/>
      <c r="E92" s="36" t="n"/>
      <c r="F92" s="36" t="n"/>
      <c r="G92" s="11" t="n"/>
      <c r="H92" s="11" t="n"/>
      <c r="I92" s="11" t="n"/>
      <c r="J92" s="11" t="n"/>
      <c r="K92" s="11" t="n"/>
      <c r="L92" s="11" t="n"/>
      <c r="M92" s="11" t="n"/>
      <c r="N92" s="11" t="n"/>
      <c r="O92" s="9" t="n"/>
      <c r="P92" s="9" t="n"/>
      <c r="Q92" s="38">
        <f>IF(OR(E92="",F92=""),"",YEAR(F92)-YEAR(E92)+(MONTH(F92)-MONTH(E92))/12)</f>
        <v/>
      </c>
      <c r="R92" s="18">
        <f>IF(Q92="","",IF(Q92&gt;='Parameter'!$B$3,"Ja","Nein"))</f>
        <v/>
      </c>
      <c r="S92" s="19">
        <f>IF(K92="","",SUM(L92:M92))</f>
        <v/>
      </c>
      <c r="T92" s="19">
        <f>IF(G92="","",SUM(G92:I92))</f>
        <v/>
      </c>
      <c r="U92" s="19">
        <f>IF(OR(K92="",S92=""),"",K92-S92)</f>
        <v/>
      </c>
      <c r="V92" s="19">
        <f>IF(OR(U92="",T92=""),"",MAX(0,U92-T92+N92))</f>
        <v/>
      </c>
      <c r="W92" s="18">
        <f>IF(Q92="","",IF(OR(P92="Ja",Q92&gt;='Parameter'!$B$3),"Ja","Nein"))</f>
        <v/>
      </c>
      <c r="X92" s="19">
        <f>IF(V92="","",IF(W92="Ja",0,V92))</f>
        <v/>
      </c>
      <c r="Y92" s="15" t="n"/>
      <c r="Z92" s="19">
        <f>IF(OR(X92="",Y92=""),"",X92*Y92)</f>
        <v/>
      </c>
      <c r="AA92" s="19">
        <f>IF(Z92="","",Z92*'Parameter'!$B$4)</f>
        <v/>
      </c>
      <c r="AB92" s="19">
        <f>IF(Z92="","",SUM(Z92:AA92))</f>
        <v/>
      </c>
      <c r="AC92" s="20">
        <f>IF(X92="","",IF(X92=0,"Keine Spekulationssteuer nach vereinfachter Prüfung","Steuerpflichtigen Gewinn prüfen"))</f>
        <v/>
      </c>
    </row>
    <row r="93" ht="30" customHeight="1">
      <c r="A93" s="8" t="n"/>
      <c r="B93" s="9" t="n"/>
      <c r="C93" s="9" t="n"/>
      <c r="D93" s="9" t="n"/>
      <c r="E93" s="36" t="n"/>
      <c r="F93" s="36" t="n"/>
      <c r="G93" s="11" t="n"/>
      <c r="H93" s="11" t="n"/>
      <c r="I93" s="11" t="n"/>
      <c r="J93" s="11" t="n"/>
      <c r="K93" s="11" t="n"/>
      <c r="L93" s="11" t="n"/>
      <c r="M93" s="11" t="n"/>
      <c r="N93" s="11" t="n"/>
      <c r="O93" s="9" t="n"/>
      <c r="P93" s="9" t="n"/>
      <c r="Q93" s="37">
        <f>IF(OR(E93="",F93=""),"",YEAR(F93)-YEAR(E93)+(MONTH(F93)-MONTH(E93))/12)</f>
        <v/>
      </c>
      <c r="R93" s="13">
        <f>IF(Q93="","",IF(Q93&gt;='Parameter'!$B$3,"Ja","Nein"))</f>
        <v/>
      </c>
      <c r="S93" s="14">
        <f>IF(K93="","",SUM(L93:M93))</f>
        <v/>
      </c>
      <c r="T93" s="14">
        <f>IF(G93="","",SUM(G93:I93))</f>
        <v/>
      </c>
      <c r="U93" s="14">
        <f>IF(OR(K93="",S93=""),"",K93-S93)</f>
        <v/>
      </c>
      <c r="V93" s="14">
        <f>IF(OR(U93="",T93=""),"",MAX(0,U93-T93+N93))</f>
        <v/>
      </c>
      <c r="W93" s="13">
        <f>IF(Q93="","",IF(OR(P93="Ja",Q93&gt;='Parameter'!$B$3),"Ja","Nein"))</f>
        <v/>
      </c>
      <c r="X93" s="14">
        <f>IF(V93="","",IF(W93="Ja",0,V93))</f>
        <v/>
      </c>
      <c r="Y93" s="15" t="n"/>
      <c r="Z93" s="14">
        <f>IF(OR(X93="",Y93=""),"",X93*Y93)</f>
        <v/>
      </c>
      <c r="AA93" s="14">
        <f>IF(Z93="","",Z93*'Parameter'!$B$4)</f>
        <v/>
      </c>
      <c r="AB93" s="14">
        <f>IF(Z93="","",SUM(Z93:AA93))</f>
        <v/>
      </c>
      <c r="AC93" s="16">
        <f>IF(X93="","",IF(X93=0,"Keine Spekulationssteuer nach vereinfachter Prüfung","Steuerpflichtigen Gewinn prüfen"))</f>
        <v/>
      </c>
    </row>
    <row r="94" ht="30" customHeight="1">
      <c r="A94" s="8" t="n"/>
      <c r="B94" s="9" t="n"/>
      <c r="C94" s="9" t="n"/>
      <c r="D94" s="9" t="n"/>
      <c r="E94" s="36" t="n"/>
      <c r="F94" s="36" t="n"/>
      <c r="G94" s="11" t="n"/>
      <c r="H94" s="11" t="n"/>
      <c r="I94" s="11" t="n"/>
      <c r="J94" s="11" t="n"/>
      <c r="K94" s="11" t="n"/>
      <c r="L94" s="11" t="n"/>
      <c r="M94" s="11" t="n"/>
      <c r="N94" s="11" t="n"/>
      <c r="O94" s="9" t="n"/>
      <c r="P94" s="9" t="n"/>
      <c r="Q94" s="38">
        <f>IF(OR(E94="",F94=""),"",YEAR(F94)-YEAR(E94)+(MONTH(F94)-MONTH(E94))/12)</f>
        <v/>
      </c>
      <c r="R94" s="18">
        <f>IF(Q94="","",IF(Q94&gt;='Parameter'!$B$3,"Ja","Nein"))</f>
        <v/>
      </c>
      <c r="S94" s="19">
        <f>IF(K94="","",SUM(L94:M94))</f>
        <v/>
      </c>
      <c r="T94" s="19">
        <f>IF(G94="","",SUM(G94:I94))</f>
        <v/>
      </c>
      <c r="U94" s="19">
        <f>IF(OR(K94="",S94=""),"",K94-S94)</f>
        <v/>
      </c>
      <c r="V94" s="19">
        <f>IF(OR(U94="",T94=""),"",MAX(0,U94-T94+N94))</f>
        <v/>
      </c>
      <c r="W94" s="18">
        <f>IF(Q94="","",IF(OR(P94="Ja",Q94&gt;='Parameter'!$B$3),"Ja","Nein"))</f>
        <v/>
      </c>
      <c r="X94" s="19">
        <f>IF(V94="","",IF(W94="Ja",0,V94))</f>
        <v/>
      </c>
      <c r="Y94" s="15" t="n"/>
      <c r="Z94" s="19">
        <f>IF(OR(X94="",Y94=""),"",X94*Y94)</f>
        <v/>
      </c>
      <c r="AA94" s="19">
        <f>IF(Z94="","",Z94*'Parameter'!$B$4)</f>
        <v/>
      </c>
      <c r="AB94" s="19">
        <f>IF(Z94="","",SUM(Z94:AA94))</f>
        <v/>
      </c>
      <c r="AC94" s="20">
        <f>IF(X94="","",IF(X94=0,"Keine Spekulationssteuer nach vereinfachter Prüfung","Steuerpflichtigen Gewinn prüfen"))</f>
        <v/>
      </c>
    </row>
    <row r="95" ht="30" customHeight="1">
      <c r="A95" s="8" t="n"/>
      <c r="B95" s="9" t="n"/>
      <c r="C95" s="9" t="n"/>
      <c r="D95" s="9" t="n"/>
      <c r="E95" s="36" t="n"/>
      <c r="F95" s="36" t="n"/>
      <c r="G95" s="11" t="n"/>
      <c r="H95" s="11" t="n"/>
      <c r="I95" s="11" t="n"/>
      <c r="J95" s="11" t="n"/>
      <c r="K95" s="11" t="n"/>
      <c r="L95" s="11" t="n"/>
      <c r="M95" s="11" t="n"/>
      <c r="N95" s="11" t="n"/>
      <c r="O95" s="9" t="n"/>
      <c r="P95" s="9" t="n"/>
      <c r="Q95" s="37">
        <f>IF(OR(E95="",F95=""),"",YEAR(F95)-YEAR(E95)+(MONTH(F95)-MONTH(E95))/12)</f>
        <v/>
      </c>
      <c r="R95" s="13">
        <f>IF(Q95="","",IF(Q95&gt;='Parameter'!$B$3,"Ja","Nein"))</f>
        <v/>
      </c>
      <c r="S95" s="14">
        <f>IF(K95="","",SUM(L95:M95))</f>
        <v/>
      </c>
      <c r="T95" s="14">
        <f>IF(G95="","",SUM(G95:I95))</f>
        <v/>
      </c>
      <c r="U95" s="14">
        <f>IF(OR(K95="",S95=""),"",K95-S95)</f>
        <v/>
      </c>
      <c r="V95" s="14">
        <f>IF(OR(U95="",T95=""),"",MAX(0,U95-T95+N95))</f>
        <v/>
      </c>
      <c r="W95" s="13">
        <f>IF(Q95="","",IF(OR(P95="Ja",Q95&gt;='Parameter'!$B$3),"Ja","Nein"))</f>
        <v/>
      </c>
      <c r="X95" s="14">
        <f>IF(V95="","",IF(W95="Ja",0,V95))</f>
        <v/>
      </c>
      <c r="Y95" s="15" t="n"/>
      <c r="Z95" s="14">
        <f>IF(OR(X95="",Y95=""),"",X95*Y95)</f>
        <v/>
      </c>
      <c r="AA95" s="14">
        <f>IF(Z95="","",Z95*'Parameter'!$B$4)</f>
        <v/>
      </c>
      <c r="AB95" s="14">
        <f>IF(Z95="","",SUM(Z95:AA95))</f>
        <v/>
      </c>
      <c r="AC95" s="16">
        <f>IF(X95="","",IF(X95=0,"Keine Spekulationssteuer nach vereinfachter Prüfung","Steuerpflichtigen Gewinn prüfen"))</f>
        <v/>
      </c>
    </row>
    <row r="96" ht="30" customHeight="1">
      <c r="A96" s="8" t="n"/>
      <c r="B96" s="9" t="n"/>
      <c r="C96" s="9" t="n"/>
      <c r="D96" s="9" t="n"/>
      <c r="E96" s="36" t="n"/>
      <c r="F96" s="36" t="n"/>
      <c r="G96" s="11" t="n"/>
      <c r="H96" s="11" t="n"/>
      <c r="I96" s="11" t="n"/>
      <c r="J96" s="11" t="n"/>
      <c r="K96" s="11" t="n"/>
      <c r="L96" s="11" t="n"/>
      <c r="M96" s="11" t="n"/>
      <c r="N96" s="11" t="n"/>
      <c r="O96" s="9" t="n"/>
      <c r="P96" s="9" t="n"/>
      <c r="Q96" s="38">
        <f>IF(OR(E96="",F96=""),"",YEAR(F96)-YEAR(E96)+(MONTH(F96)-MONTH(E96))/12)</f>
        <v/>
      </c>
      <c r="R96" s="18">
        <f>IF(Q96="","",IF(Q96&gt;='Parameter'!$B$3,"Ja","Nein"))</f>
        <v/>
      </c>
      <c r="S96" s="19">
        <f>IF(K96="","",SUM(L96:M96))</f>
        <v/>
      </c>
      <c r="T96" s="19">
        <f>IF(G96="","",SUM(G96:I96))</f>
        <v/>
      </c>
      <c r="U96" s="19">
        <f>IF(OR(K96="",S96=""),"",K96-S96)</f>
        <v/>
      </c>
      <c r="V96" s="19">
        <f>IF(OR(U96="",T96=""),"",MAX(0,U96-T96+N96))</f>
        <v/>
      </c>
      <c r="W96" s="18">
        <f>IF(Q96="","",IF(OR(P96="Ja",Q96&gt;='Parameter'!$B$3),"Ja","Nein"))</f>
        <v/>
      </c>
      <c r="X96" s="19">
        <f>IF(V96="","",IF(W96="Ja",0,V96))</f>
        <v/>
      </c>
      <c r="Y96" s="15" t="n"/>
      <c r="Z96" s="19">
        <f>IF(OR(X96="",Y96=""),"",X96*Y96)</f>
        <v/>
      </c>
      <c r="AA96" s="19">
        <f>IF(Z96="","",Z96*'Parameter'!$B$4)</f>
        <v/>
      </c>
      <c r="AB96" s="19">
        <f>IF(Z96="","",SUM(Z96:AA96))</f>
        <v/>
      </c>
      <c r="AC96" s="20">
        <f>IF(X96="","",IF(X96=0,"Keine Spekulationssteuer nach vereinfachter Prüfung","Steuerpflichtigen Gewinn prüfen"))</f>
        <v/>
      </c>
    </row>
    <row r="97" ht="30" customHeight="1">
      <c r="A97" s="8" t="n"/>
      <c r="B97" s="9" t="n"/>
      <c r="C97" s="9" t="n"/>
      <c r="D97" s="9" t="n"/>
      <c r="E97" s="36" t="n"/>
      <c r="F97" s="36" t="n"/>
      <c r="G97" s="11" t="n"/>
      <c r="H97" s="11" t="n"/>
      <c r="I97" s="11" t="n"/>
      <c r="J97" s="11" t="n"/>
      <c r="K97" s="11" t="n"/>
      <c r="L97" s="11" t="n"/>
      <c r="M97" s="11" t="n"/>
      <c r="N97" s="11" t="n"/>
      <c r="O97" s="9" t="n"/>
      <c r="P97" s="9" t="n"/>
      <c r="Q97" s="37">
        <f>IF(OR(E97="",F97=""),"",YEAR(F97)-YEAR(E97)+(MONTH(F97)-MONTH(E97))/12)</f>
        <v/>
      </c>
      <c r="R97" s="13">
        <f>IF(Q97="","",IF(Q97&gt;='Parameter'!$B$3,"Ja","Nein"))</f>
        <v/>
      </c>
      <c r="S97" s="14">
        <f>IF(K97="","",SUM(L97:M97))</f>
        <v/>
      </c>
      <c r="T97" s="14">
        <f>IF(G97="","",SUM(G97:I97))</f>
        <v/>
      </c>
      <c r="U97" s="14">
        <f>IF(OR(K97="",S97=""),"",K97-S97)</f>
        <v/>
      </c>
      <c r="V97" s="14">
        <f>IF(OR(U97="",T97=""),"",MAX(0,U97-T97+N97))</f>
        <v/>
      </c>
      <c r="W97" s="13">
        <f>IF(Q97="","",IF(OR(P97="Ja",Q97&gt;='Parameter'!$B$3),"Ja","Nein"))</f>
        <v/>
      </c>
      <c r="X97" s="14">
        <f>IF(V97="","",IF(W97="Ja",0,V97))</f>
        <v/>
      </c>
      <c r="Y97" s="15" t="n"/>
      <c r="Z97" s="14">
        <f>IF(OR(X97="",Y97=""),"",X97*Y97)</f>
        <v/>
      </c>
      <c r="AA97" s="14">
        <f>IF(Z97="","",Z97*'Parameter'!$B$4)</f>
        <v/>
      </c>
      <c r="AB97" s="14">
        <f>IF(Z97="","",SUM(Z97:AA97))</f>
        <v/>
      </c>
      <c r="AC97" s="16">
        <f>IF(X97="","",IF(X97=0,"Keine Spekulationssteuer nach vereinfachter Prüfung","Steuerpflichtigen Gewinn prüfen"))</f>
        <v/>
      </c>
    </row>
    <row r="98" ht="30" customHeight="1">
      <c r="A98" s="8" t="n"/>
      <c r="B98" s="9" t="n"/>
      <c r="C98" s="9" t="n"/>
      <c r="D98" s="9" t="n"/>
      <c r="E98" s="36" t="n"/>
      <c r="F98" s="36" t="n"/>
      <c r="G98" s="11" t="n"/>
      <c r="H98" s="11" t="n"/>
      <c r="I98" s="11" t="n"/>
      <c r="J98" s="11" t="n"/>
      <c r="K98" s="11" t="n"/>
      <c r="L98" s="11" t="n"/>
      <c r="M98" s="11" t="n"/>
      <c r="N98" s="11" t="n"/>
      <c r="O98" s="9" t="n"/>
      <c r="P98" s="9" t="n"/>
      <c r="Q98" s="38">
        <f>IF(OR(E98="",F98=""),"",YEAR(F98)-YEAR(E98)+(MONTH(F98)-MONTH(E98))/12)</f>
        <v/>
      </c>
      <c r="R98" s="18">
        <f>IF(Q98="","",IF(Q98&gt;='Parameter'!$B$3,"Ja","Nein"))</f>
        <v/>
      </c>
      <c r="S98" s="19">
        <f>IF(K98="","",SUM(L98:M98))</f>
        <v/>
      </c>
      <c r="T98" s="19">
        <f>IF(G98="","",SUM(G98:I98))</f>
        <v/>
      </c>
      <c r="U98" s="19">
        <f>IF(OR(K98="",S98=""),"",K98-S98)</f>
        <v/>
      </c>
      <c r="V98" s="19">
        <f>IF(OR(U98="",T98=""),"",MAX(0,U98-T98+N98))</f>
        <v/>
      </c>
      <c r="W98" s="18">
        <f>IF(Q98="","",IF(OR(P98="Ja",Q98&gt;='Parameter'!$B$3),"Ja","Nein"))</f>
        <v/>
      </c>
      <c r="X98" s="19">
        <f>IF(V98="","",IF(W98="Ja",0,V98))</f>
        <v/>
      </c>
      <c r="Y98" s="15" t="n"/>
      <c r="Z98" s="19">
        <f>IF(OR(X98="",Y98=""),"",X98*Y98)</f>
        <v/>
      </c>
      <c r="AA98" s="19">
        <f>IF(Z98="","",Z98*'Parameter'!$B$4)</f>
        <v/>
      </c>
      <c r="AB98" s="19">
        <f>IF(Z98="","",SUM(Z98:AA98))</f>
        <v/>
      </c>
      <c r="AC98" s="20">
        <f>IF(X98="","",IF(X98=0,"Keine Spekulationssteuer nach vereinfachter Prüfung","Steuerpflichtigen Gewinn prüfen"))</f>
        <v/>
      </c>
    </row>
    <row r="99" ht="30" customHeight="1">
      <c r="A99" s="8" t="n"/>
      <c r="B99" s="9" t="n"/>
      <c r="C99" s="9" t="n"/>
      <c r="D99" s="9" t="n"/>
      <c r="E99" s="36" t="n"/>
      <c r="F99" s="36" t="n"/>
      <c r="G99" s="11" t="n"/>
      <c r="H99" s="11" t="n"/>
      <c r="I99" s="11" t="n"/>
      <c r="J99" s="11" t="n"/>
      <c r="K99" s="11" t="n"/>
      <c r="L99" s="11" t="n"/>
      <c r="M99" s="11" t="n"/>
      <c r="N99" s="11" t="n"/>
      <c r="O99" s="9" t="n"/>
      <c r="P99" s="9" t="n"/>
      <c r="Q99" s="37">
        <f>IF(OR(E99="",F99=""),"",YEAR(F99)-YEAR(E99)+(MONTH(F99)-MONTH(E99))/12)</f>
        <v/>
      </c>
      <c r="R99" s="13">
        <f>IF(Q99="","",IF(Q99&gt;='Parameter'!$B$3,"Ja","Nein"))</f>
        <v/>
      </c>
      <c r="S99" s="14">
        <f>IF(K99="","",SUM(L99:M99))</f>
        <v/>
      </c>
      <c r="T99" s="14">
        <f>IF(G99="","",SUM(G99:I99))</f>
        <v/>
      </c>
      <c r="U99" s="14">
        <f>IF(OR(K99="",S99=""),"",K99-S99)</f>
        <v/>
      </c>
      <c r="V99" s="14">
        <f>IF(OR(U99="",T99=""),"",MAX(0,U99-T99+N99))</f>
        <v/>
      </c>
      <c r="W99" s="13">
        <f>IF(Q99="","",IF(OR(P99="Ja",Q99&gt;='Parameter'!$B$3),"Ja","Nein"))</f>
        <v/>
      </c>
      <c r="X99" s="14">
        <f>IF(V99="","",IF(W99="Ja",0,V99))</f>
        <v/>
      </c>
      <c r="Y99" s="15" t="n"/>
      <c r="Z99" s="14">
        <f>IF(OR(X99="",Y99=""),"",X99*Y99)</f>
        <v/>
      </c>
      <c r="AA99" s="14">
        <f>IF(Z99="","",Z99*'Parameter'!$B$4)</f>
        <v/>
      </c>
      <c r="AB99" s="14">
        <f>IF(Z99="","",SUM(Z99:AA99))</f>
        <v/>
      </c>
      <c r="AC99" s="16">
        <f>IF(X99="","",IF(X99=0,"Keine Spekulationssteuer nach vereinfachter Prüfung","Steuerpflichtigen Gewinn prüfen"))</f>
        <v/>
      </c>
    </row>
    <row r="100" ht="30" customHeight="1">
      <c r="A100" s="8" t="n"/>
      <c r="B100" s="9" t="n"/>
      <c r="C100" s="9" t="n"/>
      <c r="D100" s="9" t="n"/>
      <c r="E100" s="36" t="n"/>
      <c r="F100" s="36" t="n"/>
      <c r="G100" s="11" t="n"/>
      <c r="H100" s="11" t="n"/>
      <c r="I100" s="11" t="n"/>
      <c r="J100" s="11" t="n"/>
      <c r="K100" s="11" t="n"/>
      <c r="L100" s="11" t="n"/>
      <c r="M100" s="11" t="n"/>
      <c r="N100" s="11" t="n"/>
      <c r="O100" s="9" t="n"/>
      <c r="P100" s="9" t="n"/>
      <c r="Q100" s="38">
        <f>IF(OR(E100="",F100=""),"",YEAR(F100)-YEAR(E100)+(MONTH(F100)-MONTH(E100))/12)</f>
        <v/>
      </c>
      <c r="R100" s="18">
        <f>IF(Q100="","",IF(Q100&gt;='Parameter'!$B$3,"Ja","Nein"))</f>
        <v/>
      </c>
      <c r="S100" s="19">
        <f>IF(K100="","",SUM(L100:M100))</f>
        <v/>
      </c>
      <c r="T100" s="19">
        <f>IF(G100="","",SUM(G100:I100))</f>
        <v/>
      </c>
      <c r="U100" s="19">
        <f>IF(OR(K100="",S100=""),"",K100-S100)</f>
        <v/>
      </c>
      <c r="V100" s="19">
        <f>IF(OR(U100="",T100=""),"",MAX(0,U100-T100+N100))</f>
        <v/>
      </c>
      <c r="W100" s="18">
        <f>IF(Q100="","",IF(OR(P100="Ja",Q100&gt;='Parameter'!$B$3),"Ja","Nein"))</f>
        <v/>
      </c>
      <c r="X100" s="19">
        <f>IF(V100="","",IF(W100="Ja",0,V100))</f>
        <v/>
      </c>
      <c r="Y100" s="15" t="n"/>
      <c r="Z100" s="19">
        <f>IF(OR(X100="",Y100=""),"",X100*Y100)</f>
        <v/>
      </c>
      <c r="AA100" s="19">
        <f>IF(Z100="","",Z100*'Parameter'!$B$4)</f>
        <v/>
      </c>
      <c r="AB100" s="19">
        <f>IF(Z100="","",SUM(Z100:AA100))</f>
        <v/>
      </c>
      <c r="AC100" s="20">
        <f>IF(X100="","",IF(X100=0,"Keine Spekulationssteuer nach vereinfachter Prüfung","Steuerpflichtigen Gewinn prüfen"))</f>
        <v/>
      </c>
    </row>
    <row r="101" ht="30" customHeight="1">
      <c r="A101" s="8" t="n"/>
      <c r="B101" s="9" t="n"/>
      <c r="C101" s="9" t="n"/>
      <c r="D101" s="9" t="n"/>
      <c r="E101" s="36" t="n"/>
      <c r="F101" s="36" t="n"/>
      <c r="G101" s="11" t="n"/>
      <c r="H101" s="11" t="n"/>
      <c r="I101" s="11" t="n"/>
      <c r="J101" s="11" t="n"/>
      <c r="K101" s="11" t="n"/>
      <c r="L101" s="11" t="n"/>
      <c r="M101" s="11" t="n"/>
      <c r="N101" s="11" t="n"/>
      <c r="O101" s="9" t="n"/>
      <c r="P101" s="9" t="n"/>
      <c r="Q101" s="37">
        <f>IF(OR(E101="",F101=""),"",YEAR(F101)-YEAR(E101)+(MONTH(F101)-MONTH(E101))/12)</f>
        <v/>
      </c>
      <c r="R101" s="13">
        <f>IF(Q101="","",IF(Q101&gt;='Parameter'!$B$3,"Ja","Nein"))</f>
        <v/>
      </c>
      <c r="S101" s="14">
        <f>IF(K101="","",SUM(L101:M101))</f>
        <v/>
      </c>
      <c r="T101" s="14">
        <f>IF(G101="","",SUM(G101:I101))</f>
        <v/>
      </c>
      <c r="U101" s="14">
        <f>IF(OR(K101="",S101=""),"",K101-S101)</f>
        <v/>
      </c>
      <c r="V101" s="14">
        <f>IF(OR(U101="",T101=""),"",MAX(0,U101-T101+N101))</f>
        <v/>
      </c>
      <c r="W101" s="13">
        <f>IF(Q101="","",IF(OR(P101="Ja",Q101&gt;='Parameter'!$B$3),"Ja","Nein"))</f>
        <v/>
      </c>
      <c r="X101" s="14">
        <f>IF(V101="","",IF(W101="Ja",0,V101))</f>
        <v/>
      </c>
      <c r="Y101" s="15" t="n"/>
      <c r="Z101" s="14">
        <f>IF(OR(X101="",Y101=""),"",X101*Y101)</f>
        <v/>
      </c>
      <c r="AA101" s="14">
        <f>IF(Z101="","",Z101*'Parameter'!$B$4)</f>
        <v/>
      </c>
      <c r="AB101" s="14">
        <f>IF(Z101="","",SUM(Z101:AA101))</f>
        <v/>
      </c>
      <c r="AC101" s="16">
        <f>IF(X101="","",IF(X101=0,"Keine Spekulationssteuer nach vereinfachter Prüfung","Steuerpflichtigen Gewinn prüfen"))</f>
        <v/>
      </c>
    </row>
    <row r="102" ht="30" customHeight="1">
      <c r="A102" s="8" t="n"/>
      <c r="B102" s="9" t="n"/>
      <c r="C102" s="9" t="n"/>
      <c r="D102" s="9" t="n"/>
      <c r="E102" s="36" t="n"/>
      <c r="F102" s="36" t="n"/>
      <c r="G102" s="11" t="n"/>
      <c r="H102" s="11" t="n"/>
      <c r="I102" s="11" t="n"/>
      <c r="J102" s="11" t="n"/>
      <c r="K102" s="11" t="n"/>
      <c r="L102" s="11" t="n"/>
      <c r="M102" s="11" t="n"/>
      <c r="N102" s="11" t="n"/>
      <c r="O102" s="9" t="n"/>
      <c r="P102" s="9" t="n"/>
      <c r="Q102" s="38">
        <f>IF(OR(E102="",F102=""),"",YEAR(F102)-YEAR(E102)+(MONTH(F102)-MONTH(E102))/12)</f>
        <v/>
      </c>
      <c r="R102" s="18">
        <f>IF(Q102="","",IF(Q102&gt;='Parameter'!$B$3,"Ja","Nein"))</f>
        <v/>
      </c>
      <c r="S102" s="19">
        <f>IF(K102="","",SUM(L102:M102))</f>
        <v/>
      </c>
      <c r="T102" s="19">
        <f>IF(G102="","",SUM(G102:I102))</f>
        <v/>
      </c>
      <c r="U102" s="19">
        <f>IF(OR(K102="",S102=""),"",K102-S102)</f>
        <v/>
      </c>
      <c r="V102" s="19">
        <f>IF(OR(U102="",T102=""),"",MAX(0,U102-T102+N102))</f>
        <v/>
      </c>
      <c r="W102" s="18">
        <f>IF(Q102="","",IF(OR(P102="Ja",Q102&gt;='Parameter'!$B$3),"Ja","Nein"))</f>
        <v/>
      </c>
      <c r="X102" s="19">
        <f>IF(V102="","",IF(W102="Ja",0,V102))</f>
        <v/>
      </c>
      <c r="Y102" s="15" t="n"/>
      <c r="Z102" s="19">
        <f>IF(OR(X102="",Y102=""),"",X102*Y102)</f>
        <v/>
      </c>
      <c r="AA102" s="19">
        <f>IF(Z102="","",Z102*'Parameter'!$B$4)</f>
        <v/>
      </c>
      <c r="AB102" s="19">
        <f>IF(Z102="","",SUM(Z102:AA102))</f>
        <v/>
      </c>
      <c r="AC102" s="20">
        <f>IF(X102="","",IF(X102=0,"Keine Spekulationssteuer nach vereinfachter Prüfung","Steuerpflichtigen Gewinn prüfen"))</f>
        <v/>
      </c>
    </row>
    <row r="103" ht="30" customHeight="1">
      <c r="A103" s="8" t="n"/>
      <c r="B103" s="9" t="n"/>
      <c r="C103" s="9" t="n"/>
      <c r="D103" s="9" t="n"/>
      <c r="E103" s="36" t="n"/>
      <c r="F103" s="36" t="n"/>
      <c r="G103" s="11" t="n"/>
      <c r="H103" s="11" t="n"/>
      <c r="I103" s="11" t="n"/>
      <c r="J103" s="11" t="n"/>
      <c r="K103" s="11" t="n"/>
      <c r="L103" s="11" t="n"/>
      <c r="M103" s="11" t="n"/>
      <c r="N103" s="11" t="n"/>
      <c r="O103" s="9" t="n"/>
      <c r="P103" s="9" t="n"/>
      <c r="Q103" s="37">
        <f>IF(OR(E103="",F103=""),"",YEAR(F103)-YEAR(E103)+(MONTH(F103)-MONTH(E103))/12)</f>
        <v/>
      </c>
      <c r="R103" s="13">
        <f>IF(Q103="","",IF(Q103&gt;='Parameter'!$B$3,"Ja","Nein"))</f>
        <v/>
      </c>
      <c r="S103" s="14">
        <f>IF(K103="","",SUM(L103:M103))</f>
        <v/>
      </c>
      <c r="T103" s="14">
        <f>IF(G103="","",SUM(G103:I103))</f>
        <v/>
      </c>
      <c r="U103" s="14">
        <f>IF(OR(K103="",S103=""),"",K103-S103)</f>
        <v/>
      </c>
      <c r="V103" s="14">
        <f>IF(OR(U103="",T103=""),"",MAX(0,U103-T103+N103))</f>
        <v/>
      </c>
      <c r="W103" s="13">
        <f>IF(Q103="","",IF(OR(P103="Ja",Q103&gt;='Parameter'!$B$3),"Ja","Nein"))</f>
        <v/>
      </c>
      <c r="X103" s="14">
        <f>IF(V103="","",IF(W103="Ja",0,V103))</f>
        <v/>
      </c>
      <c r="Y103" s="15" t="n"/>
      <c r="Z103" s="14">
        <f>IF(OR(X103="",Y103=""),"",X103*Y103)</f>
        <v/>
      </c>
      <c r="AA103" s="14">
        <f>IF(Z103="","",Z103*'Parameter'!$B$4)</f>
        <v/>
      </c>
      <c r="AB103" s="14">
        <f>IF(Z103="","",SUM(Z103:AA103))</f>
        <v/>
      </c>
      <c r="AC103" s="16">
        <f>IF(X103="","",IF(X103=0,"Keine Spekulationssteuer nach vereinfachter Prüfung","Steuerpflichtigen Gewinn prüfen"))</f>
        <v/>
      </c>
    </row>
    <row r="104" ht="30" customHeight="1">
      <c r="A104" s="8" t="n"/>
      <c r="B104" s="9" t="n"/>
      <c r="C104" s="9" t="n"/>
      <c r="D104" s="9" t="n"/>
      <c r="E104" s="36" t="n"/>
      <c r="F104" s="36" t="n"/>
      <c r="G104" s="11" t="n"/>
      <c r="H104" s="11" t="n"/>
      <c r="I104" s="11" t="n"/>
      <c r="J104" s="11" t="n"/>
      <c r="K104" s="11" t="n"/>
      <c r="L104" s="11" t="n"/>
      <c r="M104" s="11" t="n"/>
      <c r="N104" s="11" t="n"/>
      <c r="O104" s="9" t="n"/>
      <c r="P104" s="9" t="n"/>
      <c r="Q104" s="38">
        <f>IF(OR(E104="",F104=""),"",YEAR(F104)-YEAR(E104)+(MONTH(F104)-MONTH(E104))/12)</f>
        <v/>
      </c>
      <c r="R104" s="18">
        <f>IF(Q104="","",IF(Q104&gt;='Parameter'!$B$3,"Ja","Nein"))</f>
        <v/>
      </c>
      <c r="S104" s="19">
        <f>IF(K104="","",SUM(L104:M104))</f>
        <v/>
      </c>
      <c r="T104" s="19">
        <f>IF(G104="","",SUM(G104:I104))</f>
        <v/>
      </c>
      <c r="U104" s="19">
        <f>IF(OR(K104="",S104=""),"",K104-S104)</f>
        <v/>
      </c>
      <c r="V104" s="19">
        <f>IF(OR(U104="",T104=""),"",MAX(0,U104-T104+N104))</f>
        <v/>
      </c>
      <c r="W104" s="18">
        <f>IF(Q104="","",IF(OR(P104="Ja",Q104&gt;='Parameter'!$B$3),"Ja","Nein"))</f>
        <v/>
      </c>
      <c r="X104" s="19">
        <f>IF(V104="","",IF(W104="Ja",0,V104))</f>
        <v/>
      </c>
      <c r="Y104" s="15" t="n"/>
      <c r="Z104" s="19">
        <f>IF(OR(X104="",Y104=""),"",X104*Y104)</f>
        <v/>
      </c>
      <c r="AA104" s="19">
        <f>IF(Z104="","",Z104*'Parameter'!$B$4)</f>
        <v/>
      </c>
      <c r="AB104" s="19">
        <f>IF(Z104="","",SUM(Z104:AA104))</f>
        <v/>
      </c>
      <c r="AC104" s="20">
        <f>IF(X104="","",IF(X104=0,"Keine Spekulationssteuer nach vereinfachter Prüfung","Steuerpflichtigen Gewinn prüfen"))</f>
        <v/>
      </c>
    </row>
    <row r="105" ht="30" customHeight="1">
      <c r="A105" s="8" t="n"/>
      <c r="B105" s="9" t="n"/>
      <c r="C105" s="9" t="n"/>
      <c r="D105" s="9" t="n"/>
      <c r="E105" s="36" t="n"/>
      <c r="F105" s="36" t="n"/>
      <c r="G105" s="11" t="n"/>
      <c r="H105" s="11" t="n"/>
      <c r="I105" s="11" t="n"/>
      <c r="J105" s="11" t="n"/>
      <c r="K105" s="11" t="n"/>
      <c r="L105" s="11" t="n"/>
      <c r="M105" s="11" t="n"/>
      <c r="N105" s="11" t="n"/>
      <c r="O105" s="9" t="n"/>
      <c r="P105" s="9" t="n"/>
      <c r="Q105" s="37">
        <f>IF(OR(E105="",F105=""),"",YEAR(F105)-YEAR(E105)+(MONTH(F105)-MONTH(E105))/12)</f>
        <v/>
      </c>
      <c r="R105" s="13">
        <f>IF(Q105="","",IF(Q105&gt;='Parameter'!$B$3,"Ja","Nein"))</f>
        <v/>
      </c>
      <c r="S105" s="14">
        <f>IF(K105="","",SUM(L105:M105))</f>
        <v/>
      </c>
      <c r="T105" s="14">
        <f>IF(G105="","",SUM(G105:I105))</f>
        <v/>
      </c>
      <c r="U105" s="14">
        <f>IF(OR(K105="",S105=""),"",K105-S105)</f>
        <v/>
      </c>
      <c r="V105" s="14">
        <f>IF(OR(U105="",T105=""),"",MAX(0,U105-T105+N105))</f>
        <v/>
      </c>
      <c r="W105" s="13">
        <f>IF(Q105="","",IF(OR(P105="Ja",Q105&gt;='Parameter'!$B$3),"Ja","Nein"))</f>
        <v/>
      </c>
      <c r="X105" s="14">
        <f>IF(V105="","",IF(W105="Ja",0,V105))</f>
        <v/>
      </c>
      <c r="Y105" s="15" t="n"/>
      <c r="Z105" s="14">
        <f>IF(OR(X105="",Y105=""),"",X105*Y105)</f>
        <v/>
      </c>
      <c r="AA105" s="14">
        <f>IF(Z105="","",Z105*'Parameter'!$B$4)</f>
        <v/>
      </c>
      <c r="AB105" s="14">
        <f>IF(Z105="","",SUM(Z105:AA105))</f>
        <v/>
      </c>
      <c r="AC105" s="16">
        <f>IF(X105="","",IF(X105=0,"Keine Spekulationssteuer nach vereinfachter Prüfung","Steuerpflichtigen Gewinn prüfen"))</f>
        <v/>
      </c>
    </row>
    <row r="106" ht="30" customHeight="1">
      <c r="A106" s="8" t="n"/>
      <c r="B106" s="9" t="n"/>
      <c r="C106" s="9" t="n"/>
      <c r="D106" s="9" t="n"/>
      <c r="E106" s="36" t="n"/>
      <c r="F106" s="36" t="n"/>
      <c r="G106" s="11" t="n"/>
      <c r="H106" s="11" t="n"/>
      <c r="I106" s="11" t="n"/>
      <c r="J106" s="11" t="n"/>
      <c r="K106" s="11" t="n"/>
      <c r="L106" s="11" t="n"/>
      <c r="M106" s="11" t="n"/>
      <c r="N106" s="11" t="n"/>
      <c r="O106" s="9" t="n"/>
      <c r="P106" s="9" t="n"/>
      <c r="Q106" s="38">
        <f>IF(OR(E106="",F106=""),"",YEAR(F106)-YEAR(E106)+(MONTH(F106)-MONTH(E106))/12)</f>
        <v/>
      </c>
      <c r="R106" s="18">
        <f>IF(Q106="","",IF(Q106&gt;='Parameter'!$B$3,"Ja","Nein"))</f>
        <v/>
      </c>
      <c r="S106" s="19">
        <f>IF(K106="","",SUM(L106:M106))</f>
        <v/>
      </c>
      <c r="T106" s="19">
        <f>IF(G106="","",SUM(G106:I106))</f>
        <v/>
      </c>
      <c r="U106" s="19">
        <f>IF(OR(K106="",S106=""),"",K106-S106)</f>
        <v/>
      </c>
      <c r="V106" s="19">
        <f>IF(OR(U106="",T106=""),"",MAX(0,U106-T106+N106))</f>
        <v/>
      </c>
      <c r="W106" s="18">
        <f>IF(Q106="","",IF(OR(P106="Ja",Q106&gt;='Parameter'!$B$3),"Ja","Nein"))</f>
        <v/>
      </c>
      <c r="X106" s="19">
        <f>IF(V106="","",IF(W106="Ja",0,V106))</f>
        <v/>
      </c>
      <c r="Y106" s="15" t="n"/>
      <c r="Z106" s="19">
        <f>IF(OR(X106="",Y106=""),"",X106*Y106)</f>
        <v/>
      </c>
      <c r="AA106" s="19">
        <f>IF(Z106="","",Z106*'Parameter'!$B$4)</f>
        <v/>
      </c>
      <c r="AB106" s="19">
        <f>IF(Z106="","",SUM(Z106:AA106))</f>
        <v/>
      </c>
      <c r="AC106" s="20">
        <f>IF(X106="","",IF(X106=0,"Keine Spekulationssteuer nach vereinfachter Prüfung","Steuerpflichtigen Gewinn prüfen"))</f>
        <v/>
      </c>
    </row>
  </sheetData>
  <autoFilter ref="A6:AC106"/>
  <mergeCells count="1">
    <mergeCell ref="A1:AC1"/>
  </mergeCells>
  <conditionalFormatting sqref="R7:R106">
    <cfRule type="expression" priority="1" dxfId="0">
      <formula>R7="Nein"</formula>
    </cfRule>
  </conditionalFormatting>
  <conditionalFormatting sqref="W7:W106">
    <cfRule type="expression" priority="2" dxfId="1">
      <formula>W7="Ja"</formula>
    </cfRule>
  </conditionalFormatting>
  <conditionalFormatting sqref="X7:X106">
    <cfRule type="cellIs" priority="3" operator="greaterThan" dxfId="0">
      <formula>0</formula>
    </cfRule>
  </conditionalFormatting>
  <conditionalFormatting sqref="Z7:AB106">
    <cfRule type="cellIs" priority="4" operator="greaterThan" dxfId="0">
      <formula>0</formula>
    </cfRule>
  </conditionalFormatting>
  <conditionalFormatting sqref="AC7:AC106">
    <cfRule type="expression" priority="5" dxfId="0">
      <formula>AC7="Steuerpflichtigen Gewinn prüfen"</formula>
    </cfRule>
  </conditionalFormatting>
  <dataValidations count="3">
    <dataValidation sqref="O7:O106" showErrorMessage="1" showInputMessage="1" allowBlank="1" type="list">
      <formula1>"Vermietet,Eigengenutzt,Leerstand,Gemischt"</formula1>
    </dataValidation>
    <dataValidation sqref="P7:P106" showErrorMessage="1" showInputMessage="1" allowBlank="1" type="list">
      <formula1>"Ja,Nein"</formula1>
    </dataValidation>
    <dataValidation sqref="Y7:Y106" showErrorMessage="1" showInputMessage="1" allowBlank="1" type="list">
      <formula1>"20%,25%,30%,35%,42%,45%"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20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34" customWidth="1" min="13" max="13"/>
    <col width="14" customWidth="1" min="14" max="14"/>
  </cols>
  <sheetData>
    <row r="1" ht="28" customHeight="1">
      <c r="A1" s="1" t="inlineStr">
        <is>
          <t>Übersicht – Spekulationssteuer Immobilie</t>
        </is>
      </c>
    </row>
    <row r="2">
      <c r="A2" s="2" t="inlineStr">
        <is>
          <t>Die Kennzahlen und Diagramme beziehen sich auf den vollständigen vorbereiteten Bereich der Berechnung.</t>
        </is>
      </c>
    </row>
    <row r="3" ht="25" customHeight="1">
      <c r="A3" s="21" t="inlineStr">
        <is>
          <t>Anzahl geprüfter Immobilien</t>
        </is>
      </c>
      <c r="B3" s="22">
        <f>COUNTIF('Berechnung'!$A$7:$A$106,"&lt;&gt;")</f>
        <v/>
      </c>
      <c r="M3" s="3" t="inlineStr">
        <is>
          <t>Ergebnisgruppe</t>
        </is>
      </c>
      <c r="N3" s="3" t="inlineStr">
        <is>
          <t>Anzahl</t>
        </is>
      </c>
    </row>
    <row r="4" ht="25" customHeight="1">
      <c r="A4" s="21" t="inlineStr">
        <is>
          <t>Fälle innerhalb der 10-Jahres-Frist</t>
        </is>
      </c>
      <c r="B4" s="23">
        <f>COUNTIF('Berechnung'!$R$7:$R$106,"Nein")</f>
        <v/>
      </c>
      <c r="M4" s="16" t="inlineStr">
        <is>
          <t>Steuerpflichtig</t>
        </is>
      </c>
      <c r="N4" s="24">
        <f>COUNTIF('Berechnung'!$AC$7:$AC$106,"Steuerpflichtigen Gewinn prüfen")</f>
        <v/>
      </c>
    </row>
    <row r="5" ht="25" customHeight="1">
      <c r="A5" s="21" t="inlineStr">
        <is>
          <t>Fälle mit Eigennutzungs-Ausnahme</t>
        </is>
      </c>
      <c r="B5" s="22">
        <f>COUNTIF('Berechnung'!$P$7:$P$106,"Ja")</f>
        <v/>
      </c>
      <c r="M5" s="20" t="inlineStr">
        <is>
          <t>Keine Steuer nach vereinfachter Prüfung</t>
        </is>
      </c>
      <c r="N5" s="25">
        <f>COUNTIF('Berechnung'!$AC$7:$AC$106,"Keine Spekulationssteuer nach vereinfachter Prüfung")</f>
        <v/>
      </c>
    </row>
    <row r="6" ht="25" customHeight="1">
      <c r="A6" s="21" t="inlineStr">
        <is>
          <t>Summe steuerpflichtiger Gewinne</t>
        </is>
      </c>
      <c r="B6" s="26">
        <f>SUM('Berechnung'!$X$7:$X$106)</f>
        <v/>
      </c>
    </row>
    <row r="7" ht="25" customHeight="1">
      <c r="A7" s="21" t="inlineStr">
        <is>
          <t>Geschätzte Spekulationssteuer</t>
        </is>
      </c>
      <c r="B7" s="26">
        <f>SUM('Berechnung'!$Z$7:$Z$106)</f>
        <v/>
      </c>
    </row>
    <row r="8" ht="25" customHeight="1">
      <c r="A8" s="21" t="inlineStr">
        <is>
          <t>Geschätzte Gesamtbelastung inklusive Solidaritätszuschlag</t>
        </is>
      </c>
      <c r="B8" s="26">
        <f>SUM('Berechnung'!$AB$7:$AB$106)</f>
        <v/>
      </c>
    </row>
    <row r="9" ht="25" customHeight="1">
      <c r="A9" s="21" t="inlineStr">
        <is>
          <t>Durchschnittlicher Veräußerungsgewinn</t>
        </is>
      </c>
      <c r="B9" s="27">
        <f>IFERROR(AVERAGE('Berechnung'!$V$7:$V$106),0)</f>
        <v/>
      </c>
    </row>
  </sheetData>
  <mergeCells count="1">
    <mergeCell ref="A1:Q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4" customWidth="1" min="1" max="1"/>
    <col width="62" customWidth="1" min="2" max="2"/>
    <col width="50" customWidth="1" min="3" max="3"/>
    <col width="4" customWidth="1" min="4" max="4"/>
  </cols>
  <sheetData>
    <row r="1" ht="28" customHeight="1">
      <c r="A1" s="1" t="inlineStr">
        <is>
          <t>Parameter und steuerliche Hinweise</t>
        </is>
      </c>
    </row>
    <row r="2">
      <c r="A2" s="2" t="inlineStr">
        <is>
          <t>Alle gelb markierten Zellen sind editierbare Annahmen. Bitte prüfen Sie die Werte vor einer Verwendung.</t>
        </is>
      </c>
    </row>
    <row r="3">
      <c r="A3" s="21" t="inlineStr">
        <is>
          <t>Vereinfachte Spekulationsfrist (Jahre)</t>
        </is>
      </c>
      <c r="B3" s="28" t="n">
        <v>10</v>
      </c>
      <c r="C3" s="29" t="inlineStr">
        <is>
          <t>Für die überschlägige Prüfung verwendete Haltedauer.</t>
        </is>
      </c>
    </row>
    <row r="4">
      <c r="A4" s="21" t="inlineStr">
        <is>
          <t>Solidaritätszuschlag</t>
        </is>
      </c>
      <c r="B4" s="30" t="n">
        <v>0.055</v>
      </c>
      <c r="C4" s="29" t="inlineStr">
        <is>
          <t>Editierbarer Annahmewert für die vereinfachte Steuerberechnung.</t>
        </is>
      </c>
    </row>
    <row r="5"/>
    <row r="6"/>
    <row r="7">
      <c r="A7" s="3" t="inlineStr">
        <is>
          <t>Untergrenze Grenzsteuersatz</t>
        </is>
      </c>
      <c r="B7" s="3" t="inlineStr">
        <is>
          <t>Verwendeter Satz</t>
        </is>
      </c>
    </row>
    <row r="8">
      <c r="A8" s="15" t="n">
        <v>0.2</v>
      </c>
      <c r="B8" s="15" t="n">
        <v>0.2</v>
      </c>
    </row>
    <row r="9">
      <c r="A9" s="15" t="n">
        <v>0.25</v>
      </c>
      <c r="B9" s="15" t="n">
        <v>0.25</v>
      </c>
    </row>
    <row r="10">
      <c r="A10" s="15" t="n">
        <v>0.3</v>
      </c>
      <c r="B10" s="15" t="n">
        <v>0.3</v>
      </c>
    </row>
    <row r="11">
      <c r="A11" s="15" t="n">
        <v>0.35</v>
      </c>
      <c r="B11" s="15" t="n">
        <v>0.35</v>
      </c>
    </row>
    <row r="12">
      <c r="A12" s="15" t="n">
        <v>0.42</v>
      </c>
      <c r="B12" s="15" t="n">
        <v>0.42</v>
      </c>
    </row>
    <row r="13">
      <c r="A13" s="15" t="n">
        <v>0.45</v>
      </c>
      <c r="B13" s="15" t="n">
        <v>0.45</v>
      </c>
    </row>
    <row r="14"/>
    <row r="15"/>
    <row r="16"/>
    <row r="17"/>
    <row r="18">
      <c r="A18" s="21" t="inlineStr">
        <is>
          <t>Ausgewählter Grenzsteuersatz für Nachschlageprüfung</t>
        </is>
      </c>
      <c r="B18" s="31" t="n">
        <v>0.35</v>
      </c>
    </row>
    <row r="19">
      <c r="A19" s="21" t="inlineStr">
        <is>
          <t>Nachschlagewert aus Grenzsteuersatz-Stufen</t>
        </is>
      </c>
      <c r="B19" s="5">
        <f>IFERROR(VLOOKUP($B$18,$A$8:$B$13,2,TRUE),0)</f>
        <v/>
      </c>
    </row>
    <row r="20"/>
    <row r="21"/>
    <row r="22">
      <c r="A22" s="32" t="inlineStr">
        <is>
          <t>Wichtige Hinweise zur Anwendung</t>
        </is>
      </c>
    </row>
    <row r="23" ht="34" customHeight="1">
      <c r="A23" s="33" t="inlineStr">
        <is>
          <t>Hinweis</t>
        </is>
      </c>
      <c r="B23" s="20" t="inlineStr">
        <is>
          <t>§ 23 EStG: Diese Arbeitsmappe unterstützt nur eine überschlägige Prüfung eines möglichen privaten Veräußerungsgeschäfts.</t>
        </is>
      </c>
    </row>
    <row r="24" ht="34" customHeight="1">
      <c r="A24" s="33" t="inlineStr">
        <is>
          <t>Hinweis</t>
        </is>
      </c>
      <c r="B24" s="20" t="inlineStr">
        <is>
          <t>Eigennutzung: Die Eingabe „Ja“ bestätigt vereinfacht, dass eine Eigennutzung im Verkaufsjahr oder den zwei vorangegangenen Kalenderjahren vorlag.</t>
        </is>
      </c>
    </row>
    <row r="25" ht="34" customHeight="1">
      <c r="A25" s="33" t="inlineStr">
        <is>
          <t>Hinweis</t>
        </is>
      </c>
      <c r="B25" s="20" t="inlineStr">
        <is>
          <t>Vermietete Objekte: Bei vermieteten Immobilien kann die Haltedauer von besonderer Bedeutung sein. Prüfen Sie die tatsächlichen Zeiträume und Zuordnungen.</t>
        </is>
      </c>
    </row>
    <row r="26" ht="34" customHeight="1">
      <c r="A26" s="33" t="inlineStr">
        <is>
          <t>Hinweis</t>
        </is>
      </c>
      <c r="B26" s="20" t="inlineStr">
        <is>
          <t>AfA: Bereits in Anspruch genommene AfA kann den steuerpflichtigen Gewinn erhöhen und ist deshalb gesondert zu erfassen.</t>
        </is>
      </c>
    </row>
    <row r="27" ht="34" customHeight="1">
      <c r="A27" s="33" t="inlineStr">
        <is>
          <t>Hinweis</t>
        </is>
      </c>
      <c r="B27" s="20" t="inlineStr">
        <is>
          <t>Instandhaltungsaufwand: Die steuerliche Behandlung kann von nachträglichen Anschaffungs- oder Herstellungskosten abweichen.</t>
        </is>
      </c>
    </row>
    <row r="28" ht="34" customHeight="1">
      <c r="A28" s="33" t="inlineStr">
        <is>
          <t>Hinweis</t>
        </is>
      </c>
      <c r="B28" s="20" t="inlineStr">
        <is>
          <t>Verlustverrechnung: Verluste, mehrere Veräußerungen und individuelle Verrechnungsbeschränkungen werden nicht abgebildet.</t>
        </is>
      </c>
    </row>
    <row r="29" ht="34" customHeight="1">
      <c r="A29" s="33" t="inlineStr">
        <is>
          <t>Hinweis</t>
        </is>
      </c>
      <c r="B29" s="20" t="inlineStr">
        <is>
          <t>Weitere Prüfung: Betriebsvermögen, Grundstücksanteil, Schenkung, Erbschaft, Teilentgeltlichkeit und persönliche Einkommensteuer sind individuell zu prüfen.</t>
        </is>
      </c>
    </row>
    <row r="30" ht="34" customHeight="1">
      <c r="A30" s="33" t="inlineStr">
        <is>
          <t>Hinweis</t>
        </is>
      </c>
      <c r="B30" s="20" t="inlineStr">
        <is>
          <t>Diese Vorlage ersetzt keine steuerliche Beratung. Bitte ziehen Sie für eine verbindliche Beurteilung eine steuerliche Beratung hinzu.</t>
        </is>
      </c>
    </row>
  </sheetData>
  <mergeCells count="1">
    <mergeCell ref="A1:D1"/>
  </mergeCells>
  <dataValidations count="1">
    <dataValidation sqref="B18" showErrorMessage="1" showInputMessage="1" allowBlank="0" type="list">
      <formula1>$B$8:$B$13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Anleitung zur Excel-Vorlage „Spekulationssteuer Immobilie“</t>
        </is>
      </c>
    </row>
    <row r="2"/>
    <row r="3">
      <c r="A3" s="3" t="inlineStr">
        <is>
          <t>Blatt</t>
        </is>
      </c>
      <c r="B3" s="3" t="inlineStr">
        <is>
          <t>Zweck und Anwendung</t>
        </is>
      </c>
    </row>
    <row r="4" ht="34" customHeight="1">
      <c r="A4" s="33" t="inlineStr">
        <is>
          <t>Berechnung</t>
        </is>
      </c>
      <c r="B4" s="16" t="inlineStr">
        <is>
          <t>Erfassen Sie je Objekt die gelb markierten Eingaben. Die Spalten Q bis AC werden automatisch berechnet. Die vorbereiteten Zeilen 7 bis 106 können fortlaufend verwendet werden.</t>
        </is>
      </c>
    </row>
    <row r="5" ht="34" customHeight="1">
      <c r="A5" s="34" t="inlineStr">
        <is>
          <t>Übersicht</t>
        </is>
      </c>
      <c r="B5" s="20" t="inlineStr">
        <is>
          <t>Nutzen Sie die Kennzahlen und Diagramme für eine zusammenfassende Einschätzung aller erfassten Fälle.</t>
        </is>
      </c>
    </row>
    <row r="6" ht="34" customHeight="1">
      <c r="A6" s="33" t="inlineStr">
        <is>
          <t>Parameter</t>
        </is>
      </c>
      <c r="B6" s="16" t="inlineStr">
        <is>
          <t>Prüfen und ändern Sie bei Bedarf die gelb markierten Annahmen. Die Angaben sind bewusst als editierbare Orientierungswerte angelegt.</t>
        </is>
      </c>
    </row>
    <row r="7" ht="34" customHeight="1">
      <c r="A7" s="34" t="inlineStr">
        <is>
          <t>Anleitung</t>
        </is>
      </c>
      <c r="B7" s="20" t="inlineStr">
        <is>
          <t>Lesen Sie die Hinweise vor der Verwendung. Die Arbeitsmappe stellt keine verbindliche steuerliche Beurteilung dar.</t>
        </is>
      </c>
    </row>
    <row r="8"/>
    <row r="9"/>
    <row r="10">
      <c r="A10" s="7" t="inlineStr">
        <is>
          <t>Spalte in „Berechnung“</t>
        </is>
      </c>
      <c r="B10" s="7" t="inlineStr">
        <is>
          <t>Erläuterung</t>
        </is>
      </c>
    </row>
    <row r="11" ht="36" customHeight="1">
      <c r="A11" s="33" t="inlineStr">
        <is>
          <t>Fall-Nr. bis Stadt</t>
        </is>
      </c>
      <c r="B11" s="16" t="inlineStr">
        <is>
          <t>Identifikation des Prüffalls, Eigentümers und des veräußerten Objekts.</t>
        </is>
      </c>
    </row>
    <row r="12" ht="36" customHeight="1">
      <c r="A12" s="34" t="inlineStr">
        <is>
          <t>Erwerbsdatum / Verkaufsdatum</t>
        </is>
      </c>
      <c r="B12" s="20" t="inlineStr">
        <is>
          <t>Grundlage für die vereinfachte Berechnung der Haltedauer.</t>
        </is>
      </c>
    </row>
    <row r="13" ht="36" customHeight="1">
      <c r="A13" s="33" t="inlineStr">
        <is>
          <t>Kaufpreis Immobilie / Kaufnebenkosten</t>
        </is>
      </c>
      <c r="B13" s="16" t="inlineStr">
        <is>
          <t>Anschaffungsdaten. Kaufnebenkosten werden in die Anschaffungskosten einbezogen.</t>
        </is>
      </c>
    </row>
    <row r="14" ht="36" customHeight="1">
      <c r="A14" s="34" t="inlineStr">
        <is>
          <t>Nachträgliche Anschaffungs-/Modernisierungskosten</t>
        </is>
      </c>
      <c r="B14" s="20" t="inlineStr">
        <is>
          <t>Als Anschaffungskosten berücksichtigte Maßnahmen nach individueller Prüfung.</t>
        </is>
      </c>
    </row>
    <row r="15" ht="36" customHeight="1">
      <c r="A15" s="33" t="inlineStr">
        <is>
          <t>Instandhaltungsaufwand</t>
        </is>
      </c>
      <c r="B15" s="16" t="inlineStr">
        <is>
          <t>Separater Dokumentationswert. Die steuerliche Einordnung ist im Einzelfall zu prüfen.</t>
        </is>
      </c>
    </row>
    <row r="16" ht="36" customHeight="1">
      <c r="A16" s="34" t="inlineStr">
        <is>
          <t>Verkaufspreis / Verkaufskosten / Maklerprovision Verkauf</t>
        </is>
      </c>
      <c r="B16" s="20" t="inlineStr">
        <is>
          <t>Erlös- und Veräußerungskosten zur Ermittlung des bereinigten Verkaufserlöses.</t>
        </is>
      </c>
    </row>
    <row r="17" ht="36" customHeight="1">
      <c r="A17" s="33" t="inlineStr">
        <is>
          <t>AfA bisher</t>
        </is>
      </c>
      <c r="B17" s="16" t="inlineStr">
        <is>
          <t>Bisher berücksichtigte AfA; sie wird in der vereinfachten Rechnung dem Gewinn hinzugerechnet.</t>
        </is>
      </c>
    </row>
    <row r="18" ht="36" customHeight="1">
      <c r="A18" s="34" t="inlineStr">
        <is>
          <t>Vermietungsstatus</t>
        </is>
      </c>
      <c r="B18" s="20" t="inlineStr">
        <is>
          <t>Dokumentieren Sie die Nutzung des Objekts zum besseren Überblick.</t>
        </is>
      </c>
    </row>
    <row r="19" ht="36" customHeight="1">
      <c r="A19" s="33" t="inlineStr">
        <is>
          <t>Eigennutzung im Verkaufsjahr oder den zwei Vorjahren</t>
        </is>
      </c>
      <c r="B19" s="16" t="inlineStr">
        <is>
          <t>Wählen Sie „Ja“ nur nach sorgfältiger Prüfung der tatsächlichen Eigennutzung.</t>
        </is>
      </c>
    </row>
    <row r="20" ht="36" customHeight="1">
      <c r="A20" s="34" t="inlineStr">
        <is>
          <t>Haltedauer bis Eigennutzungs-Ausnahme</t>
        </is>
      </c>
      <c r="B20" s="20" t="inlineStr">
        <is>
          <t>Automatische Prüfung der vereinfachten 10-Jahres-Frist und der Eingabe zur Eigennutzung.</t>
        </is>
      </c>
    </row>
    <row r="21" ht="36" customHeight="1">
      <c r="A21" s="33" t="inlineStr">
        <is>
          <t>Steuerpflichtiger Gewinn bis Gesamtsteuer</t>
        </is>
      </c>
      <c r="B21" s="16" t="inlineStr">
        <is>
          <t>Automatische überschlägige Berechnung auf Basis der eingegebenen Werte und Parameter.</t>
        </is>
      </c>
    </row>
    <row r="22" ht="36" customHeight="1">
      <c r="A22" s="34" t="inlineStr">
        <is>
          <t>Ergebnis / Hinweis</t>
        </is>
      </c>
      <c r="B22" s="20" t="inlineStr">
        <is>
          <t>Vereinfachter Hinweis, ob ein steuerpflichtiger Gewinn geprüft werden sollte.</t>
        </is>
      </c>
    </row>
    <row r="23"/>
    <row r="24"/>
    <row r="25" ht="48" customHeight="1">
      <c r="A25" s="35" t="inlineStr">
        <is>
          <t>Wichtiger Hinweis</t>
        </is>
      </c>
      <c r="B25" s="35" t="inlineStr">
        <is>
          <t>Die Berechnung ist eine unverbindliche Orientierung und ersetzt keine steuerliche Beratung. Für die endgültige Beurteilung sind insbesondere Selbstnutzung, Zuordnung zum Betriebsvermögen, Grundstücksanteil, Verlustverrechnung und individuelle Einkommensteuer zu prüfen.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2026-09-08T20:06:24Z</dcterms:created>
  <dcterms:modified xmlns:dcterms="http://purl.org/dc/terms/" xmlns:xsi="http://www.w3.org/2001/XMLSchema-instance" xsi:type="dcterms:W3CDTF">2026-09-08T20:06:24Z</dcterms:modified>
</cp:coreProperties>
</file>