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Berechnung" sheetId="1" state="visible" r:id="rId1"/>
    <sheet xmlns:r="http://schemas.openxmlformats.org/officeDocument/2006/relationships" name="Dashboard" sheetId="2" state="visible" r:id="rId2"/>
    <sheet xmlns:r="http://schemas.openxmlformats.org/officeDocument/2006/relationships" name="Stammdaten" sheetId="3" state="visible" r:id="rId3"/>
    <sheet xmlns:r="http://schemas.openxmlformats.org/officeDocument/2006/relationships" name="Anleitung" sheetId="4" state="visible" r:id="rId4"/>
  </sheets>
  <definedNames>
    <definedName name="_xlnm._FilterDatabase" localSheetId="0" hidden="1">'Berechnung'!$A$1:$AC$101</definedName>
    <definedName name="_xlnm._FilterDatabase" localSheetId="2" hidden="1">'Stammdaten'!$A$1:$B$17</definedName>
  </definedNames>
  <calcPr calcId="124519" fullCalcOnLoad="1"/>
</workbook>
</file>

<file path=xl/styles.xml><?xml version="1.0" encoding="utf-8"?>
<styleSheet xmlns="http://schemas.openxmlformats.org/spreadsheetml/2006/main">
  <numFmts count="2">
    <numFmt numFmtId="164" formatCode="DD.MM.YYYY"/>
    <numFmt numFmtId="165" formatCode="#,##0.00\ &quot;€&quot;"/>
  </numFmts>
  <fonts count="5">
    <font>
      <name val="Calibri"/>
      <family val="2"/>
      <color theme="1"/>
      <sz val="11"/>
      <scheme val="minor"/>
    </font>
    <font>
      <name val="Aptos"/>
      <b val="1"/>
      <color rgb="00FFFFFF"/>
      <sz val="11"/>
    </font>
    <font>
      <name val="Aptos"/>
      <color rgb="001F2937"/>
      <sz val="10"/>
    </font>
    <font>
      <name val="Aptos Display"/>
      <b val="1"/>
      <color rgb="00FFFFFF"/>
      <sz val="16"/>
    </font>
    <font>
      <name val="Aptos"/>
      <b val="1"/>
      <color rgb="001F2937"/>
      <sz val="10"/>
    </font>
  </fonts>
  <fills count="7">
    <fill>
      <patternFill/>
    </fill>
    <fill>
      <patternFill patternType="gray125"/>
    </fill>
    <fill>
      <patternFill patternType="solid">
        <fgColor rgb="001E293B"/>
      </patternFill>
    </fill>
    <fill>
      <patternFill patternType="solid">
        <fgColor rgb="00FFFBEB"/>
      </patternFill>
    </fill>
    <fill>
      <patternFill patternType="solid">
        <fgColor rgb="00F8FAFC"/>
      </patternFill>
    </fill>
    <fill>
      <patternFill patternType="solid">
        <fgColor rgb="00FFFFFF"/>
      </patternFill>
    </fill>
    <fill>
      <patternFill patternType="solid">
        <fgColor rgb="00C8102E"/>
      </patternFill>
    </fill>
  </fills>
  <borders count="6">
    <border>
      <left/>
      <right/>
      <top/>
      <bottom/>
      <diagonal/>
    </border>
    <border>
      <left style="thin">
        <color rgb="00D1D5DB"/>
      </left>
      <right style="thin">
        <color rgb="00D1D5DB"/>
      </right>
      <top style="thin">
        <color rgb="00D1D5DB"/>
      </top>
      <bottom style="thin">
        <color rgb="00D1D5DB"/>
      </bottom>
    </border>
    <border>
      <left/>
      <right/>
      <top style="thin">
        <color rgb="00D1D5DB"/>
      </top>
      <bottom/>
      <diagonal/>
    </border>
    <border>
      <left/>
      <right style="thin">
        <color rgb="00D1D5DB"/>
      </right>
      <top style="thin">
        <color rgb="00D1D5DB"/>
      </top>
      <bottom/>
      <diagonal/>
    </border>
    <border>
      <left/>
      <right/>
      <top style="thin">
        <color rgb="00D1D5DB"/>
      </top>
      <bottom style="thin">
        <color rgb="00D1D5DB"/>
      </bottom>
      <diagonal/>
    </border>
    <border>
      <left/>
      <right style="thin">
        <color rgb="00D1D5DB"/>
      </right>
      <top style="thin">
        <color rgb="00D1D5DB"/>
      </top>
      <bottom style="thin">
        <color rgb="00D1D5DB"/>
      </bottom>
      <diagonal/>
    </border>
  </borders>
  <cellStyleXfs count="1">
    <xf numFmtId="0" fontId="0" fillId="0" borderId="0"/>
  </cellStyleXfs>
  <cellXfs count="31">
    <xf numFmtId="0" fontId="0" fillId="0" borderId="0" pivotButton="0" quotePrefix="0" xfId="0"/>
    <xf numFmtId="0" fontId="1" fillId="2" borderId="1" applyAlignment="1" pivotButton="0" quotePrefix="0" xfId="0">
      <alignment horizontal="center" vertical="center" wrapText="1"/>
    </xf>
    <xf numFmtId="0" fontId="2" fillId="3" borderId="1" applyAlignment="1" pivotButton="0" quotePrefix="0" xfId="0">
      <alignment horizontal="center" vertical="center"/>
    </xf>
    <xf numFmtId="164" fontId="2" fillId="3" borderId="1" applyAlignment="1" pivotButton="0" quotePrefix="0" xfId="0">
      <alignment horizontal="center" vertical="center"/>
    </xf>
    <xf numFmtId="0" fontId="2" fillId="3" borderId="1" applyAlignment="1" pivotButton="0" quotePrefix="0" xfId="0">
      <alignment horizontal="left" vertical="center" wrapText="1"/>
    </xf>
    <xf numFmtId="165" fontId="2" fillId="3" borderId="1" applyAlignment="1" pivotButton="0" quotePrefix="0" xfId="0">
      <alignment horizontal="right" vertical="center"/>
    </xf>
    <xf numFmtId="10" fontId="2" fillId="4" borderId="1" applyAlignment="1" pivotButton="0" quotePrefix="0" xfId="0">
      <alignment horizontal="center" vertical="center"/>
    </xf>
    <xf numFmtId="10" fontId="2" fillId="3" borderId="1" applyAlignment="1" pivotButton="0" quotePrefix="0" xfId="0">
      <alignment horizontal="center" vertical="center"/>
    </xf>
    <xf numFmtId="2" fontId="2" fillId="3" borderId="1" applyAlignment="1" pivotButton="0" quotePrefix="0" xfId="0">
      <alignment horizontal="center" vertical="center"/>
    </xf>
    <xf numFmtId="165" fontId="2" fillId="4" borderId="1" applyAlignment="1" pivotButton="0" quotePrefix="0" xfId="0">
      <alignment horizontal="right" vertical="center"/>
    </xf>
    <xf numFmtId="0" fontId="2" fillId="4" borderId="1" applyAlignment="1" pivotButton="0" quotePrefix="0" xfId="0">
      <alignment horizontal="center" vertical="center"/>
    </xf>
    <xf numFmtId="10" fontId="2" fillId="5" borderId="1" applyAlignment="1" pivotButton="0" quotePrefix="0" xfId="0">
      <alignment horizontal="center" vertical="center"/>
    </xf>
    <xf numFmtId="165" fontId="2" fillId="5" borderId="1" applyAlignment="1" pivotButton="0" quotePrefix="0" xfId="0">
      <alignment horizontal="right" vertical="center"/>
    </xf>
    <xf numFmtId="0" fontId="2" fillId="5" borderId="1" applyAlignment="1" pivotButton="0" quotePrefix="0" xfId="0">
      <alignment horizontal="center" vertical="center"/>
    </xf>
    <xf numFmtId="0" fontId="3" fillId="2" borderId="1" applyAlignment="1" pivotButton="0" quotePrefix="0" xfId="0">
      <alignment horizontal="left" vertical="center"/>
    </xf>
    <xf numFmtId="0" fontId="2" fillId="0" borderId="0" applyAlignment="1" pivotButton="0" quotePrefix="0" xfId="0">
      <alignment horizontal="left" vertical="center" wrapText="1"/>
    </xf>
    <xf numFmtId="0" fontId="1" fillId="6" borderId="1" applyAlignment="1" pivotButton="0" quotePrefix="0" xfId="0">
      <alignment horizontal="center" vertical="center" wrapText="1"/>
    </xf>
    <xf numFmtId="0" fontId="2" fillId="4" borderId="1" applyAlignment="1" pivotButton="0" quotePrefix="0" xfId="0">
      <alignment horizontal="left" vertical="center"/>
    </xf>
    <xf numFmtId="1" fontId="2" fillId="4" borderId="1" applyAlignment="1" pivotButton="0" quotePrefix="0" xfId="0">
      <alignment horizontal="right" vertical="center"/>
    </xf>
    <xf numFmtId="0" fontId="2" fillId="5" borderId="1" applyAlignment="1" pivotButton="0" quotePrefix="0" xfId="0">
      <alignment horizontal="left" vertical="center"/>
    </xf>
    <xf numFmtId="10" fontId="2" fillId="4" borderId="1" applyAlignment="1" pivotButton="0" quotePrefix="0" xfId="0">
      <alignment horizontal="right" vertical="center"/>
    </xf>
    <xf numFmtId="0" fontId="2" fillId="4" borderId="1" applyAlignment="1" pivotButton="0" quotePrefix="0" xfId="0">
      <alignment horizontal="left" vertical="center" wrapText="1"/>
    </xf>
    <xf numFmtId="0" fontId="2" fillId="5" borderId="1" applyAlignment="1" pivotButton="0" quotePrefix="0" xfId="0">
      <alignment horizontal="left" vertical="center" wrapText="1"/>
    </xf>
    <xf numFmtId="0" fontId="4" fillId="4" borderId="1" applyAlignment="1" pivotButton="0" quotePrefix="0" xfId="0">
      <alignment horizontal="left" vertical="center" wrapText="1"/>
    </xf>
    <xf numFmtId="0" fontId="4" fillId="5" borderId="1" applyAlignment="1" pivotButton="0" quotePrefix="0" xfId="0">
      <alignment horizontal="left" vertical="center" wrapText="1"/>
    </xf>
    <xf numFmtId="164" fontId="2" fillId="3" borderId="1" applyAlignment="1" pivotButton="0" quotePrefix="0" xfId="0">
      <alignment horizontal="center" vertical="center"/>
    </xf>
    <xf numFmtId="165" fontId="2" fillId="3" borderId="1" applyAlignment="1" pivotButton="0" quotePrefix="0" xfId="0">
      <alignment horizontal="right" vertical="center"/>
    </xf>
    <xf numFmtId="165" fontId="2" fillId="4" borderId="1" applyAlignment="1" pivotButton="0" quotePrefix="0" xfId="0">
      <alignment horizontal="right" vertical="center"/>
    </xf>
    <xf numFmtId="165" fontId="2" fillId="5" borderId="1" applyAlignment="1" pivotButton="0" quotePrefix="0" xfId="0">
      <alignment horizontal="right" vertical="center"/>
    </xf>
    <xf numFmtId="0" fontId="0" fillId="0" borderId="4" pivotButton="0" quotePrefix="0" xfId="0"/>
    <xf numFmtId="0" fontId="0" fillId="0" borderId="5" pivotButton="0" quotePrefix="0" xfId="0"/>
  </cellXfs>
  <cellStyles count="1">
    <cellStyle name="Normal" xfId="0" builtinId="0" hidden="0"/>
  </cellStyles>
  <dxfs count="3">
    <dxf>
      <font>
        <name val="Aptos"/>
        <b val="1"/>
        <color rgb="00FFFFFF"/>
        <sz val="10"/>
      </font>
      <fill>
        <patternFill patternType="solid">
          <fgColor rgb="00FEE2E2"/>
        </patternFill>
      </fill>
    </dxf>
    <dxf>
      <font>
        <name val="Aptos"/>
        <b val="1"/>
        <color rgb="0016A34A"/>
        <sz val="10"/>
      </font>
      <fill>
        <patternFill patternType="solid">
          <fgColor rgb="00DCFCE7"/>
        </patternFill>
      </fill>
    </dxf>
    <dxf>
      <font>
        <name val="Aptos"/>
        <b val="1"/>
        <color rgb="0016A34A"/>
        <sz val="10"/>
      </font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worksheet" Target="/xl/worksheets/sheet3.xml" Id="rId3"/><Relationship Type="http://schemas.openxmlformats.org/officeDocument/2006/relationships/worksheet" Target="/xl/worksheets/sheet4.xml" Id="rId4"/><Relationship Type="http://schemas.openxmlformats.org/officeDocument/2006/relationships/styles" Target="styles.xml" Id="rId5"/><Relationship Type="http://schemas.openxmlformats.org/officeDocument/2006/relationships/theme" Target="theme/theme1.xml" Id="rId6"/></Relationships>
</file>

<file path=xl/charts/chart1.xml><?xml version="1.0" encoding="utf-8"?>
<chartSpace xmlns="http://schemas.openxmlformats.org/drawingml/2006/chart">
  <chart>
    <title>
      <tx>
        <rich>
          <a:bodyPr xmlns:a="http://schemas.openxmlformats.org/drawingml/2006/main"/>
          <a:p xmlns:a="http://schemas.openxmlformats.org/drawingml/2006/main">
            <a:pPr>
              <a:defRPr/>
            </a:pPr>
            <a:r>
              <a:t>Erwerbsnebenkosten je Vorgang</a:t>
            </a:r>
          </a:p>
        </rich>
      </tx>
    </title>
    <plotArea>
      <barChart>
        <barDir val="col"/>
        <grouping val="clustered"/>
        <ser>
          <idx val="0"/>
          <order val="0"/>
          <tx>
            <strRef>
              <f>'Berechnung'!Y1</f>
            </strRef>
          </tx>
          <spPr>
            <a:solidFill xmlns:a="http://schemas.openxmlformats.org/drawingml/2006/main">
              <a:srgbClr val="16A34A"/>
            </a:solidFill>
            <a:ln xmlns:a="http://schemas.openxmlformats.org/drawingml/2006/main">
              <a:prstDash val="solid"/>
            </a:ln>
          </spPr>
          <cat>
            <numRef>
              <f>'Berechnung'!$A$2:$A$101</f>
            </numRef>
          </cat>
          <val>
            <numRef>
              <f>'Berechnung'!$Y$2:$Y$101</f>
            </numRef>
          </val>
        </ser>
        <gapWidth val="150"/>
        <axId val="10"/>
        <axId val="100"/>
      </barChart>
      <catAx>
        <axId val="10"/>
        <scaling>
          <orientation val="minMax"/>
        </scaling>
        <axPos val="l"/>
        <title>
          <tx>
            <rich>
              <a:bodyPr xmlns:a="http://schemas.openxmlformats.org/drawingml/2006/main"/>
              <a:p xmlns:a="http://schemas.openxmlformats.org/drawingml/2006/main">
                <a:pPr>
                  <a:defRPr/>
                </a:pPr>
                <a:r>
                  <a:t>Vorgangsnummer</a:t>
                </a:r>
              </a:p>
            </rich>
          </tx>
        </title>
        <majorTickMark val="none"/>
        <minorTickMark val="none"/>
        <crossAx val="100"/>
        <lblOffset val="100"/>
      </catAx>
      <valAx>
        <axId val="100"/>
        <scaling>
          <orientation val="minMax"/>
        </scaling>
        <axPos val="l"/>
        <majorGridlines/>
        <title>
          <tx>
            <rich>
              <a:bodyPr xmlns:a="http://schemas.openxmlformats.org/drawingml/2006/main"/>
              <a:p xmlns:a="http://schemas.openxmlformats.org/drawingml/2006/main">
                <a:pPr>
                  <a:defRPr/>
                </a:pPr>
                <a:r>
                  <a:t>Erwerbsnebenkosten in €</a:t>
                </a:r>
              </a:p>
            </rich>
          </tx>
        </title>
        <majorTickMark val="none"/>
        <minorTickMark val="none"/>
        <crossAx val="10"/>
      </valAx>
    </plotArea>
    <legend>
      <legendPos val="r"/>
    </legend>
    <plotVisOnly val="1"/>
    <dispBlanksAs val="gap"/>
  </chart>
</chartSpace>
</file>

<file path=xl/charts/chart2.xml><?xml version="1.0" encoding="utf-8"?>
<chartSpace xmlns="http://schemas.openxmlformats.org/drawingml/2006/chart">
  <chart>
    <title>
      <tx>
        <rich>
          <a:bodyPr xmlns:a="http://schemas.openxmlformats.org/drawingml/2006/main"/>
          <a:p xmlns:a="http://schemas.openxmlformats.org/drawingml/2006/main">
            <a:pPr>
              <a:defRPr/>
            </a:pPr>
            <a:r>
              <a:t>Kostenstruktur</a:t>
            </a:r>
          </a:p>
        </rich>
      </tx>
    </title>
    <plotArea>
      <pieChart>
        <varyColors val="1"/>
        <ser>
          <idx val="0"/>
          <order val="0"/>
          <tx>
            <strRef>
              <f>'Dashboard'!E3</f>
            </strRef>
          </tx>
          <spPr>
            <a:solidFill xmlns:a="http://schemas.openxmlformats.org/drawingml/2006/main">
              <a:srgbClr val="14B8A6"/>
            </a:solidFill>
            <a:ln xmlns:a="http://schemas.openxmlformats.org/drawingml/2006/main">
              <a:prstDash val="solid"/>
            </a:ln>
          </spPr>
          <cat>
            <numRef>
              <f>'Dashboard'!$D$4:$D$7</f>
            </numRef>
          </cat>
          <val>
            <numRef>
              <f>'Dashboard'!$E$4:$E$7</f>
            </numRef>
          </val>
        </ser>
        <firstSliceAng val="0"/>
      </pieChart>
    </plotArea>
    <legend>
      <legendPos val="r"/>
    </legend>
    <plotVisOnly val="1"/>
    <dispBlanksAs val="gap"/>
  </chart>
</chartSpace>
</file>

<file path=xl/charts/chart3.xml><?xml version="1.0" encoding="utf-8"?>
<chartSpace xmlns="http://schemas.openxmlformats.org/drawingml/2006/chart">
  <chart>
    <title>
      <tx>
        <rich>
          <a:bodyPr xmlns:a="http://schemas.openxmlformats.org/drawingml/2006/main"/>
          <a:p xmlns:a="http://schemas.openxmlformats.org/drawingml/2006/main">
            <a:pPr>
              <a:defRPr/>
            </a:pPr>
            <a:r>
              <a:t>Gesamter Kapitalbedarf je Stadt</a:t>
            </a:r>
          </a:p>
        </rich>
      </tx>
    </title>
    <plotArea>
      <barChart>
        <barDir val="bar"/>
        <grouping val="clustered"/>
        <ser>
          <idx val="0"/>
          <order val="0"/>
          <tx>
            <strRef>
              <f>'Berechnung'!AA1</f>
            </strRef>
          </tx>
          <spPr>
            <a:solidFill xmlns:a="http://schemas.openxmlformats.org/drawingml/2006/main">
              <a:srgbClr val="C8102E"/>
            </a:solidFill>
            <a:ln xmlns:a="http://schemas.openxmlformats.org/drawingml/2006/main">
              <a:prstDash val="solid"/>
            </a:ln>
          </spPr>
          <cat>
            <numRef>
              <f>'Berechnung'!$D$2:$D$101</f>
            </numRef>
          </cat>
          <val>
            <numRef>
              <f>'Berechnung'!$AA$2:$AA$101</f>
            </numRef>
          </val>
        </ser>
        <gapWidth val="150"/>
        <axId val="10"/>
        <axId val="100"/>
      </barChart>
      <catAx>
        <axId val="10"/>
        <scaling>
          <orientation val="minMax"/>
        </scaling>
        <axPos val="l"/>
        <title>
          <tx>
            <rich>
              <a:bodyPr xmlns:a="http://schemas.openxmlformats.org/drawingml/2006/main"/>
              <a:p xmlns:a="http://schemas.openxmlformats.org/drawingml/2006/main">
                <a:pPr>
                  <a:defRPr/>
                </a:pPr>
                <a:r>
                  <a:t>Gesamter Kapitalbedarf in €</a:t>
                </a:r>
              </a:p>
            </rich>
          </tx>
        </title>
        <majorTickMark val="none"/>
        <minorTickMark val="none"/>
        <crossAx val="100"/>
        <lblOffset val="100"/>
      </catAx>
      <valAx>
        <axId val="100"/>
        <scaling>
          <orientation val="minMax"/>
        </scaling>
        <axPos val="l"/>
        <majorGridlines/>
        <title>
          <tx>
            <rich>
              <a:bodyPr xmlns:a="http://schemas.openxmlformats.org/drawingml/2006/main"/>
              <a:p xmlns:a="http://schemas.openxmlformats.org/drawingml/2006/main">
                <a:pPr>
                  <a:defRPr/>
                </a:pPr>
                <a:r>
                  <a:t>Stadt</a:t>
                </a:r>
              </a:p>
            </rich>
          </tx>
        </title>
        <majorTickMark val="none"/>
        <minorTickMark val="none"/>
        <crossAx val="10"/>
      </valAx>
    </plotArea>
    <legend>
      <legendPos val="r"/>
    </legend>
    <plotVisOnly val="1"/>
    <dispBlanksAs val="gap"/>
  </chart>
</chartSpace>
</file>

<file path=xl/drawings/_rels/drawing1.xml.rels><Relationships xmlns="http://schemas.openxmlformats.org/package/2006/relationships"><Relationship Type="http://schemas.openxmlformats.org/officeDocument/2006/relationships/chart" Target="/xl/charts/chart1.xml" Id="rId1"/><Relationship Type="http://schemas.openxmlformats.org/officeDocument/2006/relationships/chart" Target="/xl/charts/chart2.xml" Id="rId2"/><Relationship Type="http://schemas.openxmlformats.org/officeDocument/2006/relationships/chart" Target="/xl/charts/chart3.xml" Id="rId3"/></Relationships>
</file>

<file path=xl/drawings/drawing1.xml><?xml version="1.0" encoding="utf-8"?>
<wsDr xmlns="http://schemas.openxmlformats.org/drawingml/2006/spreadsheetDrawing">
  <oneCellAnchor>
    <from>
      <col>0</col>
      <colOff>0</colOff>
      <row>14</row>
      <rowOff>0</rowOff>
    </from>
    <ext cx="6480000" cy="2880000"/>
    <graphicFrame>
      <nvGraphicFramePr>
        <cNvPr id="1" name="Chart 1"/>
        <cNvGraphicFramePr/>
      </nvGraphicFramePr>
      <xfrm/>
      <a:graphic xmlns:a="http://schemas.openxmlformats.org/drawingml/2006/main"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graphicFrame>
    <clientData/>
  </oneCellAnchor>
  <oneCellAnchor>
    <from>
      <col>9</col>
      <colOff>0</colOff>
      <row>1</row>
      <rowOff>0</rowOff>
    </from>
    <ext cx="4680000" cy="2880000"/>
    <graphicFrame>
      <nvGraphicFramePr>
        <cNvPr id="2" name="Chart 2"/>
        <cNvGraphicFramePr/>
      </nvGraphicFramePr>
      <xfrm/>
      <a:graphic xmlns:a="http://schemas.openxmlformats.org/drawingml/2006/main"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graphicFrame>
    <clientData/>
  </oneCellAnchor>
  <oneCellAnchor>
    <from>
      <col>9</col>
      <colOff>0</colOff>
      <row>14</row>
      <rowOff>0</rowOff>
    </from>
    <ext cx="6480000" cy="2880000"/>
    <graphicFrame>
      <nvGraphicFramePr>
        <cNvPr id="3" name="Chart 3"/>
        <cNvGraphicFramePr/>
      </nvGraphicFramePr>
      <xfrm/>
      <a:graphic xmlns:a="http://schemas.openxmlformats.org/drawingml/2006/main"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graphicFrame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Relationships xmlns="http://schemas.openxmlformats.org/package/2006/relationships"><Relationship Type="http://schemas.openxmlformats.org/officeDocument/2006/relationships/drawing" Target="/xl/drawings/drawing1.xml" Id="rId1"/></Relationships>
</file>

<file path=xl/worksheets/sheet1.xml><?xml version="1.0" encoding="utf-8"?>
<worksheet xmlns="http://schemas.openxmlformats.org/spreadsheetml/2006/main">
  <sheetPr>
    <tabColor rgb="001E293B"/>
    <outlinePr summaryBelow="1" summaryRight="1"/>
    <pageSetUpPr/>
  </sheetPr>
  <dimension ref="A1:AC101"/>
  <sheetViews>
    <sheetView showGridLines="0"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5" customWidth="1" min="1" max="1"/>
    <col width="13" customWidth="1" min="2" max="2"/>
    <col width="22" customWidth="1" min="3" max="3"/>
    <col width="21" customWidth="1" min="4" max="4"/>
    <col width="34" customWidth="1" min="5" max="5"/>
    <col width="20" customWidth="1" min="6" max="6"/>
    <col width="16" customWidth="1" min="7" max="7"/>
    <col width="19" customWidth="1" min="8" max="8"/>
    <col width="24" customWidth="1" min="9" max="9"/>
    <col width="16" customWidth="1" min="10" max="10"/>
    <col width="18" customWidth="1" min="11" max="11"/>
    <col width="17" customWidth="1" min="12" max="12"/>
    <col width="16" customWidth="1" min="13" max="13"/>
    <col width="17" customWidth="1" min="14" max="14"/>
    <col width="20" customWidth="1" min="15" max="15"/>
    <col width="18" customWidth="1" min="16" max="16"/>
    <col width="18" customWidth="1" min="17" max="17"/>
    <col width="17" customWidth="1" min="18" max="18"/>
    <col width="15" customWidth="1" min="19" max="19"/>
    <col width="17" customWidth="1" min="20" max="20"/>
    <col width="17" customWidth="1" min="21" max="21"/>
    <col width="18" customWidth="1" min="22" max="22"/>
    <col width="16" customWidth="1" min="23" max="23"/>
    <col width="15" customWidth="1" min="24" max="24"/>
    <col width="21" customWidth="1" min="25" max="25"/>
    <col width="16" customWidth="1" min="26" max="26"/>
    <col width="20" customWidth="1" min="27" max="27"/>
    <col width="22" customWidth="1" min="28" max="28"/>
    <col width="42" customWidth="1" min="29" max="29"/>
  </cols>
  <sheetData>
    <row r="1" ht="48" customHeight="1">
      <c r="A1" s="1" t="inlineStr">
        <is>
          <t>Vorgangsnummer</t>
        </is>
      </c>
      <c r="B1" s="1" t="inlineStr">
        <is>
          <t>Kaufdatum</t>
        </is>
      </c>
      <c r="C1" s="1" t="inlineStr">
        <is>
          <t>Käufer/in</t>
        </is>
      </c>
      <c r="D1" s="1" t="inlineStr">
        <is>
          <t>Stadt</t>
        </is>
      </c>
      <c r="E1" s="1" t="inlineStr">
        <is>
          <t>Objektadresse</t>
        </is>
      </c>
      <c r="F1" s="1" t="inlineStr">
        <is>
          <t>Immobilienart</t>
        </is>
      </c>
      <c r="G1" s="1" t="inlineStr">
        <is>
          <t>Kaufpreis</t>
        </is>
      </c>
      <c r="H1" s="1" t="inlineStr">
        <is>
          <t>Finanzierungsbetrag</t>
        </is>
      </c>
      <c r="I1" s="1" t="inlineStr">
        <is>
          <t>Bundesland</t>
        </is>
      </c>
      <c r="J1" s="1" t="inlineStr">
        <is>
          <t>Grunderwerbsteuersatz</t>
        </is>
      </c>
      <c r="K1" s="1" t="inlineStr">
        <is>
          <t>Maklerprovision inkl. USt.</t>
        </is>
      </c>
      <c r="L1" s="1" t="inlineStr">
        <is>
          <t>Notargebühr Kaufvertrag-Faktor</t>
        </is>
      </c>
      <c r="M1" s="1" t="inlineStr">
        <is>
          <t>Notargebühr Vollzug-Faktor</t>
        </is>
      </c>
      <c r="N1" s="1" t="inlineStr">
        <is>
          <t>Notargebühr Betreuung-Faktor</t>
        </is>
      </c>
      <c r="O1" s="1" t="inlineStr">
        <is>
          <t>Grundbuchgebühr Eigentumsumschreibung-Faktor</t>
        </is>
      </c>
      <c r="P1" s="1" t="inlineStr">
        <is>
          <t>Grundbuchgebühr Grundschuld-Faktor</t>
        </is>
      </c>
      <c r="Q1" s="1" t="inlineStr">
        <is>
          <t>1,0-Gebühr nach GNotKG</t>
        </is>
      </c>
      <c r="R1" s="1" t="inlineStr">
        <is>
          <t>Notargebühren netto</t>
        </is>
      </c>
      <c r="S1" s="1" t="inlineStr">
        <is>
          <t>Umsatzsteuer Notar</t>
        </is>
      </c>
      <c r="T1" s="1" t="inlineStr">
        <is>
          <t>Notarkosten brutto</t>
        </is>
      </c>
      <c r="U1" s="1" t="inlineStr">
        <is>
          <t>Grundbuchkosten</t>
        </is>
      </c>
      <c r="V1" s="1" t="inlineStr">
        <is>
          <t>Grunderwerbsteuer</t>
        </is>
      </c>
      <c r="W1" s="1" t="inlineStr">
        <is>
          <t>Maklerkosten</t>
        </is>
      </c>
      <c r="X1" s="1" t="inlineStr">
        <is>
          <t>Sonstige Kosten</t>
        </is>
      </c>
      <c r="Y1" s="1" t="inlineStr">
        <is>
          <t>Gesamte Erwerbsnebenkosten</t>
        </is>
      </c>
      <c r="Z1" s="1" t="inlineStr">
        <is>
          <t>Nebenkostenquote</t>
        </is>
      </c>
      <c r="AA1" s="1" t="inlineStr">
        <is>
          <t>Gesamter Kapitalbedarf</t>
        </is>
      </c>
      <c r="AB1" s="1" t="inlineStr">
        <is>
          <t>Kostenstatus</t>
        </is>
      </c>
      <c r="AC1" s="1" t="inlineStr">
        <is>
          <t>Hinweise</t>
        </is>
      </c>
    </row>
    <row r="2">
      <c r="A2" s="2" t="inlineStr">
        <is>
          <t>V-2026-001</t>
        </is>
      </c>
      <c r="B2" s="25" t="n">
        <v>46037</v>
      </c>
      <c r="C2" s="4" t="inlineStr">
        <is>
          <t>Thomas Becker</t>
        </is>
      </c>
      <c r="D2" s="4" t="inlineStr">
        <is>
          <t>Berlin</t>
        </is>
      </c>
      <c r="E2" s="4" t="inlineStr">
        <is>
          <t>Hauptstraße 12</t>
        </is>
      </c>
      <c r="F2" s="4" t="inlineStr">
        <is>
          <t>Eigentumswohnung</t>
        </is>
      </c>
      <c r="G2" s="26" t="n">
        <v>385000</v>
      </c>
      <c r="H2" s="26" t="n">
        <v>308000</v>
      </c>
      <c r="I2" s="4" t="inlineStr">
        <is>
          <t>Berlin</t>
        </is>
      </c>
      <c r="J2" s="6">
        <f>IF(I2="","",IFERROR(VLOOKUP(I2,'Stammdaten'!$A$2:$B$17,2,TRUE),0))</f>
        <v/>
      </c>
      <c r="K2" s="7" t="n">
        <v>0.0357</v>
      </c>
      <c r="L2" s="8" t="n">
        <v>2</v>
      </c>
      <c r="M2" s="8" t="n">
        <v>0.5</v>
      </c>
      <c r="N2" s="8" t="n">
        <v>0.5</v>
      </c>
      <c r="O2" s="8" t="n">
        <v>1</v>
      </c>
      <c r="P2" s="8" t="n">
        <v>1</v>
      </c>
      <c r="Q2" s="27">
        <f>IF(G2="","",IFERROR(VLOOKUP(G2,'Stammdaten'!$D$2:$E$19,2,TRUE),0))</f>
        <v/>
      </c>
      <c r="R2" s="27">
        <f>IF(OR(G2="",Q2=""),"",Q2*(L2+M2+N2))</f>
        <v/>
      </c>
      <c r="S2" s="27">
        <f>IF(R2="","",R2*19%)</f>
        <v/>
      </c>
      <c r="T2" s="27">
        <f>IF(R2="","",R2+S2)</f>
        <v/>
      </c>
      <c r="U2" s="27">
        <f>IF(OR(G2="",Q2=""),"",Q2*(O2+P2))</f>
        <v/>
      </c>
      <c r="V2" s="27">
        <f>IF(OR(G2="",J2=""),"",G2*J2)</f>
        <v/>
      </c>
      <c r="W2" s="27">
        <f>IF(OR(G2="",K2=""),"",G2*K2)</f>
        <v/>
      </c>
      <c r="X2" s="26" t="n">
        <v>950</v>
      </c>
      <c r="Y2" s="27">
        <f>IF(G2="","",SUM(T2:X2))</f>
        <v/>
      </c>
      <c r="Z2" s="6">
        <f>IF(G2="","",IFERROR(Y2/G2,0))</f>
        <v/>
      </c>
      <c r="AA2" s="27">
        <f>IF(G2="","",G2+Y2)</f>
        <v/>
      </c>
      <c r="AB2" s="10">
        <f>IF(G2="","",IF(Z2&lt;=10%,"Im üblichen Rahmen","Prüfung erforderlich"))</f>
        <v/>
      </c>
      <c r="AC2" s="4" t="inlineStr">
        <is>
          <t>Kauf einer vermieteten Wohnung; Rücklagenstand prüfen.</t>
        </is>
      </c>
    </row>
    <row r="3">
      <c r="A3" s="2" t="inlineStr">
        <is>
          <t>V-2026-002</t>
        </is>
      </c>
      <c r="B3" s="25" t="n">
        <v>46056</v>
      </c>
      <c r="C3" s="4" t="inlineStr">
        <is>
          <t>Sabine Müller</t>
        </is>
      </c>
      <c r="D3" s="4" t="inlineStr">
        <is>
          <t>München</t>
        </is>
      </c>
      <c r="E3" s="4" t="inlineStr">
        <is>
          <t>Lindenallee 7</t>
        </is>
      </c>
      <c r="F3" s="4" t="inlineStr">
        <is>
          <t>Mehrfamilienhaus</t>
        </is>
      </c>
      <c r="G3" s="26" t="n">
        <v>1180000</v>
      </c>
      <c r="H3" s="26" t="n">
        <v>885000</v>
      </c>
      <c r="I3" s="4" t="inlineStr">
        <is>
          <t>Bayern</t>
        </is>
      </c>
      <c r="J3" s="11">
        <f>IF(I3="","",IFERROR(VLOOKUP(I3,'Stammdaten'!$A$2:$B$17,2,TRUE),0))</f>
        <v/>
      </c>
      <c r="K3" s="7" t="n">
        <v>0.0357</v>
      </c>
      <c r="L3" s="8" t="n">
        <v>2</v>
      </c>
      <c r="M3" s="8" t="n">
        <v>0.5</v>
      </c>
      <c r="N3" s="8" t="n">
        <v>0.5</v>
      </c>
      <c r="O3" s="8" t="n">
        <v>1</v>
      </c>
      <c r="P3" s="8" t="n">
        <v>1</v>
      </c>
      <c r="Q3" s="28">
        <f>IF(G3="","",IFERROR(VLOOKUP(G3,'Stammdaten'!$D$2:$E$19,2,TRUE),0))</f>
        <v/>
      </c>
      <c r="R3" s="28">
        <f>IF(OR(G3="",Q3=""),"",Q3*(L3+M3+N3))</f>
        <v/>
      </c>
      <c r="S3" s="28">
        <f>IF(R3="","",R3*19%)</f>
        <v/>
      </c>
      <c r="T3" s="28">
        <f>IF(R3="","",R3+S3)</f>
        <v/>
      </c>
      <c r="U3" s="28">
        <f>IF(OR(G3="",Q3=""),"",Q3*(O3+P3))</f>
        <v/>
      </c>
      <c r="V3" s="28">
        <f>IF(OR(G3="",J3=""),"",G3*J3)</f>
        <v/>
      </c>
      <c r="W3" s="28">
        <f>IF(OR(G3="",K3=""),"",G3*K3)</f>
        <v/>
      </c>
      <c r="X3" s="26" t="n">
        <v>2500</v>
      </c>
      <c r="Y3" s="28">
        <f>IF(G3="","",SUM(T3:X3))</f>
        <v/>
      </c>
      <c r="Z3" s="11">
        <f>IF(G3="","",IFERROR(Y3/G3,0))</f>
        <v/>
      </c>
      <c r="AA3" s="28">
        <f>IF(G3="","",G3+Y3)</f>
        <v/>
      </c>
      <c r="AB3" s="13">
        <f>IF(G3="","",IF(Z3&lt;=10%,"Im üblichen Rahmen","Prüfung erforderlich"))</f>
        <v/>
      </c>
      <c r="AC3" s="4" t="inlineStr">
        <is>
          <t>Mehrfamilienhaus; mögliche Zusatzkosten für Vollmachten prüfen.</t>
        </is>
      </c>
    </row>
    <row r="4">
      <c r="A4" s="2" t="inlineStr">
        <is>
          <t>V-2026-003</t>
        </is>
      </c>
      <c r="B4" s="25" t="n">
        <v>46100</v>
      </c>
      <c r="C4" s="4" t="inlineStr">
        <is>
          <t>Andreas Schneider</t>
        </is>
      </c>
      <c r="D4" s="4" t="inlineStr">
        <is>
          <t>Hamburg</t>
        </is>
      </c>
      <c r="E4" s="4" t="inlineStr">
        <is>
          <t>Goethestraße 45</t>
        </is>
      </c>
      <c r="F4" s="4" t="inlineStr">
        <is>
          <t>Eigentumswohnung</t>
        </is>
      </c>
      <c r="G4" s="26" t="n">
        <v>465000</v>
      </c>
      <c r="H4" s="26" t="n">
        <v>348750</v>
      </c>
      <c r="I4" s="4" t="inlineStr">
        <is>
          <t>Hamburg</t>
        </is>
      </c>
      <c r="J4" s="6">
        <f>IF(I4="","",IFERROR(VLOOKUP(I4,'Stammdaten'!$A$2:$B$17,2,TRUE),0))</f>
        <v/>
      </c>
      <c r="K4" s="7" t="n">
        <v>0.0357</v>
      </c>
      <c r="L4" s="8" t="n">
        <v>2</v>
      </c>
      <c r="M4" s="8" t="n">
        <v>0.5</v>
      </c>
      <c r="N4" s="8" t="n">
        <v>0.5</v>
      </c>
      <c r="O4" s="8" t="n">
        <v>1</v>
      </c>
      <c r="P4" s="8" t="n">
        <v>1</v>
      </c>
      <c r="Q4" s="27">
        <f>IF(G4="","",IFERROR(VLOOKUP(G4,'Stammdaten'!$D$2:$E$19,2,TRUE),0))</f>
        <v/>
      </c>
      <c r="R4" s="27">
        <f>IF(OR(G4="",Q4=""),"",Q4*(L4+M4+N4))</f>
        <v/>
      </c>
      <c r="S4" s="27">
        <f>IF(R4="","",R4*19%)</f>
        <v/>
      </c>
      <c r="T4" s="27">
        <f>IF(R4="","",R4+S4)</f>
        <v/>
      </c>
      <c r="U4" s="27">
        <f>IF(OR(G4="",Q4=""),"",Q4*(O4+P4))</f>
        <v/>
      </c>
      <c r="V4" s="27">
        <f>IF(OR(G4="",J4=""),"",G4*J4)</f>
        <v/>
      </c>
      <c r="W4" s="27">
        <f>IF(OR(G4="",K4=""),"",G4*K4)</f>
        <v/>
      </c>
      <c r="X4" s="26" t="n">
        <v>1200</v>
      </c>
      <c r="Y4" s="27">
        <f>IF(G4="","",SUM(T4:X4))</f>
        <v/>
      </c>
      <c r="Z4" s="6">
        <f>IF(G4="","",IFERROR(Y4/G4,0))</f>
        <v/>
      </c>
      <c r="AA4" s="27">
        <f>IF(G4="","",G4+Y4)</f>
        <v/>
      </c>
      <c r="AB4" s="10">
        <f>IF(G4="","",IF(Z4&lt;=10%,"Im üblichen Rahmen","Prüfung erforderlich"))</f>
        <v/>
      </c>
      <c r="AC4" s="4" t="inlineStr">
        <is>
          <t>Finanzierung mit Grundschuldbestellung eingeplant.</t>
        </is>
      </c>
    </row>
    <row r="5">
      <c r="A5" s="2" t="inlineStr">
        <is>
          <t>V-2026-004</t>
        </is>
      </c>
      <c r="B5" s="25" t="n">
        <v>46140</v>
      </c>
      <c r="C5" s="4" t="inlineStr">
        <is>
          <t>Petra Wagner</t>
        </is>
      </c>
      <c r="D5" s="4" t="inlineStr">
        <is>
          <t>Köln</t>
        </is>
      </c>
      <c r="E5" s="4" t="inlineStr">
        <is>
          <t>Gartenstraße 18</t>
        </is>
      </c>
      <c r="F5" s="4" t="inlineStr">
        <is>
          <t>Reihenhaus</t>
        </is>
      </c>
      <c r="G5" s="26" t="n">
        <v>520000</v>
      </c>
      <c r="H5" s="26" t="n">
        <v>416000</v>
      </c>
      <c r="I5" s="4" t="inlineStr">
        <is>
          <t>Nordrhein-Westfalen</t>
        </is>
      </c>
      <c r="J5" s="11">
        <f>IF(I5="","",IFERROR(VLOOKUP(I5,'Stammdaten'!$A$2:$B$17,2,TRUE),0))</f>
        <v/>
      </c>
      <c r="K5" s="7" t="n">
        <v>0.0357</v>
      </c>
      <c r="L5" s="8" t="n">
        <v>2</v>
      </c>
      <c r="M5" s="8" t="n">
        <v>0.5</v>
      </c>
      <c r="N5" s="8" t="n">
        <v>0.5</v>
      </c>
      <c r="O5" s="8" t="n">
        <v>1</v>
      </c>
      <c r="P5" s="8" t="n">
        <v>1</v>
      </c>
      <c r="Q5" s="28">
        <f>IF(G5="","",IFERROR(VLOOKUP(G5,'Stammdaten'!$D$2:$E$19,2,TRUE),0))</f>
        <v/>
      </c>
      <c r="R5" s="28">
        <f>IF(OR(G5="",Q5=""),"",Q5*(L5+M5+N5))</f>
        <v/>
      </c>
      <c r="S5" s="28">
        <f>IF(R5="","",R5*19%)</f>
        <v/>
      </c>
      <c r="T5" s="28">
        <f>IF(R5="","",R5+S5)</f>
        <v/>
      </c>
      <c r="U5" s="28">
        <f>IF(OR(G5="",Q5=""),"",Q5*(O5+P5))</f>
        <v/>
      </c>
      <c r="V5" s="28">
        <f>IF(OR(G5="",J5=""),"",G5*J5)</f>
        <v/>
      </c>
      <c r="W5" s="28">
        <f>IF(OR(G5="",K5=""),"",G5*K5)</f>
        <v/>
      </c>
      <c r="X5" s="26" t="n">
        <v>1400</v>
      </c>
      <c r="Y5" s="28">
        <f>IF(G5="","",SUM(T5:X5))</f>
        <v/>
      </c>
      <c r="Z5" s="11">
        <f>IF(G5="","",IFERROR(Y5/G5,0))</f>
        <v/>
      </c>
      <c r="AA5" s="28">
        <f>IF(G5="","",G5+Y5)</f>
        <v/>
      </c>
      <c r="AB5" s="13">
        <f>IF(G5="","",IF(Z5&lt;=10%,"Im üblichen Rahmen","Prüfung erforderlich"))</f>
        <v/>
      </c>
      <c r="AC5" s="4" t="inlineStr">
        <is>
          <t>Teilungserklärung und Baulastenverzeichnis prüfen.</t>
        </is>
      </c>
    </row>
    <row r="6">
      <c r="A6" s="2" t="inlineStr">
        <is>
          <t>V-2026-005</t>
        </is>
      </c>
      <c r="B6" s="25" t="n">
        <v>46154</v>
      </c>
      <c r="C6" s="4" t="inlineStr">
        <is>
          <t>Michael Hoffmann</t>
        </is>
      </c>
      <c r="D6" s="4" t="inlineStr">
        <is>
          <t>Frankfurt am Main</t>
        </is>
      </c>
      <c r="E6" s="4" t="inlineStr">
        <is>
          <t>Bahnhofstraße 29</t>
        </is>
      </c>
      <c r="F6" s="4" t="inlineStr">
        <is>
          <t>Eigentumswohnung</t>
        </is>
      </c>
      <c r="G6" s="26" t="n">
        <v>610000</v>
      </c>
      <c r="H6" s="26" t="n">
        <v>457500</v>
      </c>
      <c r="I6" s="4" t="inlineStr">
        <is>
          <t>Hessen</t>
        </is>
      </c>
      <c r="J6" s="6">
        <f>IF(I6="","",IFERROR(VLOOKUP(I6,'Stammdaten'!$A$2:$B$17,2,TRUE),0))</f>
        <v/>
      </c>
      <c r="K6" s="7" t="n">
        <v>0.02975</v>
      </c>
      <c r="L6" s="8" t="n">
        <v>2</v>
      </c>
      <c r="M6" s="8" t="n">
        <v>0.5</v>
      </c>
      <c r="N6" s="8" t="n">
        <v>0.5</v>
      </c>
      <c r="O6" s="8" t="n">
        <v>1</v>
      </c>
      <c r="P6" s="8" t="n">
        <v>1</v>
      </c>
      <c r="Q6" s="27">
        <f>IF(G6="","",IFERROR(VLOOKUP(G6,'Stammdaten'!$D$2:$E$19,2,TRUE),0))</f>
        <v/>
      </c>
      <c r="R6" s="27">
        <f>IF(OR(G6="",Q6=""),"",Q6*(L6+M6+N6))</f>
        <v/>
      </c>
      <c r="S6" s="27">
        <f>IF(R6="","",R6*19%)</f>
        <v/>
      </c>
      <c r="T6" s="27">
        <f>IF(R6="","",R6+S6)</f>
        <v/>
      </c>
      <c r="U6" s="27">
        <f>IF(OR(G6="",Q6=""),"",Q6*(O6+P6))</f>
        <v/>
      </c>
      <c r="V6" s="27">
        <f>IF(OR(G6="",J6=""),"",G6*J6)</f>
        <v/>
      </c>
      <c r="W6" s="27">
        <f>IF(OR(G6="",K6=""),"",G6*K6)</f>
        <v/>
      </c>
      <c r="X6" s="26" t="n">
        <v>1100</v>
      </c>
      <c r="Y6" s="27">
        <f>IF(G6="","",SUM(T6:X6))</f>
        <v/>
      </c>
      <c r="Z6" s="6">
        <f>IF(G6="","",IFERROR(Y6/G6,0))</f>
        <v/>
      </c>
      <c r="AA6" s="27">
        <f>IF(G6="","",G6+Y6)</f>
        <v/>
      </c>
      <c r="AB6" s="10">
        <f>IF(G6="","",IF(Z6&lt;=10%,"Im üblichen Rahmen","Prüfung erforderlich"))</f>
        <v/>
      </c>
      <c r="AC6" s="4" t="inlineStr">
        <is>
          <t>Kapitalanlage; Hausgeld und Instandhaltungsrücklage berücksichtigen.</t>
        </is>
      </c>
    </row>
    <row r="7">
      <c r="A7" s="2" t="inlineStr">
        <is>
          <t>V-2026-006</t>
        </is>
      </c>
      <c r="B7" s="25" t="n">
        <v>46197</v>
      </c>
      <c r="C7" s="4" t="inlineStr">
        <is>
          <t>Julia Richter</t>
        </is>
      </c>
      <c r="D7" s="4" t="inlineStr">
        <is>
          <t>Stuttgart</t>
        </is>
      </c>
      <c r="E7" s="4" t="inlineStr">
        <is>
          <t>Rosenweg 6</t>
        </is>
      </c>
      <c r="F7" s="4" t="inlineStr">
        <is>
          <t>Einfamilienhaus</t>
        </is>
      </c>
      <c r="G7" s="26" t="n">
        <v>745000</v>
      </c>
      <c r="H7" s="26" t="n">
        <v>558750</v>
      </c>
      <c r="I7" s="4" t="inlineStr">
        <is>
          <t>Baden-Württemberg</t>
        </is>
      </c>
      <c r="J7" s="11">
        <f>IF(I7="","",IFERROR(VLOOKUP(I7,'Stammdaten'!$A$2:$B$17,2,TRUE),0))</f>
        <v/>
      </c>
      <c r="K7" s="7" t="n">
        <v>0.0357</v>
      </c>
      <c r="L7" s="8" t="n">
        <v>2</v>
      </c>
      <c r="M7" s="8" t="n">
        <v>0.5</v>
      </c>
      <c r="N7" s="8" t="n">
        <v>0.5</v>
      </c>
      <c r="O7" s="8" t="n">
        <v>1</v>
      </c>
      <c r="P7" s="8" t="n">
        <v>1</v>
      </c>
      <c r="Q7" s="28">
        <f>IF(G7="","",IFERROR(VLOOKUP(G7,'Stammdaten'!$D$2:$E$19,2,TRUE),0))</f>
        <v/>
      </c>
      <c r="R7" s="28">
        <f>IF(OR(G7="",Q7=""),"",Q7*(L7+M7+N7))</f>
        <v/>
      </c>
      <c r="S7" s="28">
        <f>IF(R7="","",R7*19%)</f>
        <v/>
      </c>
      <c r="T7" s="28">
        <f>IF(R7="","",R7+S7)</f>
        <v/>
      </c>
      <c r="U7" s="28">
        <f>IF(OR(G7="",Q7=""),"",Q7*(O7+P7))</f>
        <v/>
      </c>
      <c r="V7" s="28">
        <f>IF(OR(G7="",J7=""),"",G7*J7)</f>
        <v/>
      </c>
      <c r="W7" s="28">
        <f>IF(OR(G7="",K7=""),"",G7*K7)</f>
        <v/>
      </c>
      <c r="X7" s="26" t="n">
        <v>1800</v>
      </c>
      <c r="Y7" s="28">
        <f>IF(G7="","",SUM(T7:X7))</f>
        <v/>
      </c>
      <c r="Z7" s="11">
        <f>IF(G7="","",IFERROR(Y7/G7,0))</f>
        <v/>
      </c>
      <c r="AA7" s="28">
        <f>IF(G7="","",G7+Y7)</f>
        <v/>
      </c>
      <c r="AB7" s="13">
        <f>IF(G7="","",IF(Z7&lt;=10%,"Im üblichen Rahmen","Prüfung erforderlich"))</f>
        <v/>
      </c>
      <c r="AC7" s="4" t="inlineStr">
        <is>
          <t>Löschungsunterlagen des Verkäufers frühzeitig anfordern.</t>
        </is>
      </c>
    </row>
    <row r="8">
      <c r="A8" s="2" t="inlineStr">
        <is>
          <t>V-2026-007</t>
        </is>
      </c>
      <c r="B8" s="25" t="n">
        <v>46219</v>
      </c>
      <c r="C8" s="4" t="inlineStr">
        <is>
          <t>Stefan Weber</t>
        </is>
      </c>
      <c r="D8" s="4" t="inlineStr">
        <is>
          <t>Düsseldorf</t>
        </is>
      </c>
      <c r="E8" s="4" t="inlineStr">
        <is>
          <t>Schillerstraße 21</t>
        </is>
      </c>
      <c r="F8" s="4" t="inlineStr">
        <is>
          <t>Eigentumswohnung</t>
        </is>
      </c>
      <c r="G8" s="26" t="n">
        <v>335000</v>
      </c>
      <c r="H8" s="26" t="n">
        <v>268000</v>
      </c>
      <c r="I8" s="4" t="inlineStr">
        <is>
          <t>Nordrhein-Westfalen</t>
        </is>
      </c>
      <c r="J8" s="6">
        <f>IF(I8="","",IFERROR(VLOOKUP(I8,'Stammdaten'!$A$2:$B$17,2,TRUE),0))</f>
        <v/>
      </c>
      <c r="K8" s="7" t="n">
        <v>0.0357</v>
      </c>
      <c r="L8" s="8" t="n">
        <v>2</v>
      </c>
      <c r="M8" s="8" t="n">
        <v>0.5</v>
      </c>
      <c r="N8" s="8" t="n">
        <v>0.5</v>
      </c>
      <c r="O8" s="8" t="n">
        <v>1</v>
      </c>
      <c r="P8" s="8" t="n">
        <v>1</v>
      </c>
      <c r="Q8" s="27">
        <f>IF(G8="","",IFERROR(VLOOKUP(G8,'Stammdaten'!$D$2:$E$19,2,TRUE),0))</f>
        <v/>
      </c>
      <c r="R8" s="27">
        <f>IF(OR(G8="",Q8=""),"",Q8*(L8+M8+N8))</f>
        <v/>
      </c>
      <c r="S8" s="27">
        <f>IF(R8="","",R8*19%)</f>
        <v/>
      </c>
      <c r="T8" s="27">
        <f>IF(R8="","",R8+S8)</f>
        <v/>
      </c>
      <c r="U8" s="27">
        <f>IF(OR(G8="",Q8=""),"",Q8*(O8+P8))</f>
        <v/>
      </c>
      <c r="V8" s="27">
        <f>IF(OR(G8="",J8=""),"",G8*J8)</f>
        <v/>
      </c>
      <c r="W8" s="27">
        <f>IF(OR(G8="",K8=""),"",G8*K8)</f>
        <v/>
      </c>
      <c r="X8" s="26" t="n">
        <v>850</v>
      </c>
      <c r="Y8" s="27">
        <f>IF(G8="","",SUM(T8:X8))</f>
        <v/>
      </c>
      <c r="Z8" s="6">
        <f>IF(G8="","",IFERROR(Y8/G8,0))</f>
        <v/>
      </c>
      <c r="AA8" s="27">
        <f>IF(G8="","",G8+Y8)</f>
        <v/>
      </c>
      <c r="AB8" s="10">
        <f>IF(G8="","",IF(Z8&lt;=10%,"Im üblichen Rahmen","Prüfung erforderlich"))</f>
        <v/>
      </c>
      <c r="AC8" s="4" t="inlineStr">
        <is>
          <t>WEG-Unterlagen und Beschlusssammlung prüfen.</t>
        </is>
      </c>
    </row>
    <row r="9">
      <c r="A9" s="2" t="inlineStr">
        <is>
          <t>V-2026-008</t>
        </is>
      </c>
      <c r="B9" s="25" t="n">
        <v>46262</v>
      </c>
      <c r="C9" s="4" t="inlineStr">
        <is>
          <t>Claudia Fischer</t>
        </is>
      </c>
      <c r="D9" s="4" t="inlineStr">
        <is>
          <t>Leipzig</t>
        </is>
      </c>
      <c r="E9" s="4" t="inlineStr">
        <is>
          <t>Karl-Liebknecht-Straße 44</t>
        </is>
      </c>
      <c r="F9" s="4" t="inlineStr">
        <is>
          <t>Mehrfamilienhaus</t>
        </is>
      </c>
      <c r="G9" s="26" t="n">
        <v>890000</v>
      </c>
      <c r="H9" s="26" t="n">
        <v>667500</v>
      </c>
      <c r="I9" s="4" t="inlineStr">
        <is>
          <t>Sachsen</t>
        </is>
      </c>
      <c r="J9" s="11">
        <f>IF(I9="","",IFERROR(VLOOKUP(I9,'Stammdaten'!$A$2:$B$17,2,TRUE),0))</f>
        <v/>
      </c>
      <c r="K9" s="7" t="n">
        <v>0.0357</v>
      </c>
      <c r="L9" s="8" t="n">
        <v>2</v>
      </c>
      <c r="M9" s="8" t="n">
        <v>0.5</v>
      </c>
      <c r="N9" s="8" t="n">
        <v>0.5</v>
      </c>
      <c r="O9" s="8" t="n">
        <v>1</v>
      </c>
      <c r="P9" s="8" t="n">
        <v>1</v>
      </c>
      <c r="Q9" s="28">
        <f>IF(G9="","",IFERROR(VLOOKUP(G9,'Stammdaten'!$D$2:$E$19,2,TRUE),0))</f>
        <v/>
      </c>
      <c r="R9" s="28">
        <f>IF(OR(G9="",Q9=""),"",Q9*(L9+M9+N9))</f>
        <v/>
      </c>
      <c r="S9" s="28">
        <f>IF(R9="","",R9*19%)</f>
        <v/>
      </c>
      <c r="T9" s="28">
        <f>IF(R9="","",R9+S9)</f>
        <v/>
      </c>
      <c r="U9" s="28">
        <f>IF(OR(G9="",Q9=""),"",Q9*(O9+P9))</f>
        <v/>
      </c>
      <c r="V9" s="28">
        <f>IF(OR(G9="",J9=""),"",G9*J9)</f>
        <v/>
      </c>
      <c r="W9" s="28">
        <f>IF(OR(G9="",K9=""),"",G9*K9)</f>
        <v/>
      </c>
      <c r="X9" s="26" t="n">
        <v>2200</v>
      </c>
      <c r="Y9" s="28">
        <f>IF(G9="","",SUM(T9:X9))</f>
        <v/>
      </c>
      <c r="Z9" s="11">
        <f>IF(G9="","",IFERROR(Y9/G9,0))</f>
        <v/>
      </c>
      <c r="AA9" s="28">
        <f>IF(G9="","",G9+Y9)</f>
        <v/>
      </c>
      <c r="AB9" s="13">
        <f>IF(G9="","",IF(Z9&lt;=10%,"Im üblichen Rahmen","Prüfung erforderlich"))</f>
        <v/>
      </c>
      <c r="AC9" s="4" t="inlineStr">
        <is>
          <t>Gewerbliche Mieteinheiten und bestehende Mietverträge prüfen.</t>
        </is>
      </c>
    </row>
    <row r="10">
      <c r="A10" s="2" t="n"/>
      <c r="B10" s="25" t="n"/>
      <c r="C10" s="4" t="n"/>
      <c r="D10" s="4" t="n"/>
      <c r="E10" s="4" t="n"/>
      <c r="F10" s="4" t="n"/>
      <c r="G10" s="26" t="n"/>
      <c r="H10" s="26" t="n"/>
      <c r="I10" s="4" t="n"/>
      <c r="J10" s="6">
        <f>IF(I10="","",IFERROR(VLOOKUP(I10,'Stammdaten'!$A$2:$B$17,2,TRUE),0))</f>
        <v/>
      </c>
      <c r="K10" s="7" t="n"/>
      <c r="L10" s="8" t="n"/>
      <c r="M10" s="8" t="n"/>
      <c r="N10" s="8" t="n"/>
      <c r="O10" s="8" t="n"/>
      <c r="P10" s="8" t="n"/>
      <c r="Q10" s="27">
        <f>IF(G10="","",IFERROR(VLOOKUP(G10,'Stammdaten'!$D$2:$E$19,2,TRUE),0))</f>
        <v/>
      </c>
      <c r="R10" s="27">
        <f>IF(OR(G10="",Q10=""),"",Q10*(L10+M10+N10))</f>
        <v/>
      </c>
      <c r="S10" s="27">
        <f>IF(R10="","",R10*19%)</f>
        <v/>
      </c>
      <c r="T10" s="27">
        <f>IF(R10="","",R10+S10)</f>
        <v/>
      </c>
      <c r="U10" s="27">
        <f>IF(OR(G10="",Q10=""),"",Q10*(O10+P10))</f>
        <v/>
      </c>
      <c r="V10" s="27">
        <f>IF(OR(G10="",J10=""),"",G10*J10)</f>
        <v/>
      </c>
      <c r="W10" s="27">
        <f>IF(OR(G10="",K10=""),"",G10*K10)</f>
        <v/>
      </c>
      <c r="X10" s="26" t="n"/>
      <c r="Y10" s="27">
        <f>IF(G10="","",SUM(T10:X10))</f>
        <v/>
      </c>
      <c r="Z10" s="6">
        <f>IF(G10="","",IFERROR(Y10/G10,0))</f>
        <v/>
      </c>
      <c r="AA10" s="27">
        <f>IF(G10="","",G10+Y10)</f>
        <v/>
      </c>
      <c r="AB10" s="10">
        <f>IF(G10="","",IF(Z10&lt;=10%,"Im üblichen Rahmen","Prüfung erforderlich"))</f>
        <v/>
      </c>
      <c r="AC10" s="4" t="n"/>
    </row>
    <row r="11">
      <c r="A11" s="2" t="n"/>
      <c r="B11" s="25" t="n"/>
      <c r="C11" s="4" t="n"/>
      <c r="D11" s="4" t="n"/>
      <c r="E11" s="4" t="n"/>
      <c r="F11" s="4" t="n"/>
      <c r="G11" s="26" t="n"/>
      <c r="H11" s="26" t="n"/>
      <c r="I11" s="4" t="n"/>
      <c r="J11" s="11">
        <f>IF(I11="","",IFERROR(VLOOKUP(I11,'Stammdaten'!$A$2:$B$17,2,TRUE),0))</f>
        <v/>
      </c>
      <c r="K11" s="7" t="n"/>
      <c r="L11" s="8" t="n"/>
      <c r="M11" s="8" t="n"/>
      <c r="N11" s="8" t="n"/>
      <c r="O11" s="8" t="n"/>
      <c r="P11" s="8" t="n"/>
      <c r="Q11" s="28">
        <f>IF(G11="","",IFERROR(VLOOKUP(G11,'Stammdaten'!$D$2:$E$19,2,TRUE),0))</f>
        <v/>
      </c>
      <c r="R11" s="28">
        <f>IF(OR(G11="",Q11=""),"",Q11*(L11+M11+N11))</f>
        <v/>
      </c>
      <c r="S11" s="28">
        <f>IF(R11="","",R11*19%)</f>
        <v/>
      </c>
      <c r="T11" s="28">
        <f>IF(R11="","",R11+S11)</f>
        <v/>
      </c>
      <c r="U11" s="28">
        <f>IF(OR(G11="",Q11=""),"",Q11*(O11+P11))</f>
        <v/>
      </c>
      <c r="V11" s="28">
        <f>IF(OR(G11="",J11=""),"",G11*J11)</f>
        <v/>
      </c>
      <c r="W11" s="28">
        <f>IF(OR(G11="",K11=""),"",G11*K11)</f>
        <v/>
      </c>
      <c r="X11" s="26" t="n"/>
      <c r="Y11" s="28">
        <f>IF(G11="","",SUM(T11:X11))</f>
        <v/>
      </c>
      <c r="Z11" s="11">
        <f>IF(G11="","",IFERROR(Y11/G11,0))</f>
        <v/>
      </c>
      <c r="AA11" s="28">
        <f>IF(G11="","",G11+Y11)</f>
        <v/>
      </c>
      <c r="AB11" s="13">
        <f>IF(G11="","",IF(Z11&lt;=10%,"Im üblichen Rahmen","Prüfung erforderlich"))</f>
        <v/>
      </c>
      <c r="AC11" s="4" t="n"/>
    </row>
    <row r="12">
      <c r="A12" s="2" t="n"/>
      <c r="B12" s="25" t="n"/>
      <c r="C12" s="4" t="n"/>
      <c r="D12" s="4" t="n"/>
      <c r="E12" s="4" t="n"/>
      <c r="F12" s="4" t="n"/>
      <c r="G12" s="26" t="n"/>
      <c r="H12" s="26" t="n"/>
      <c r="I12" s="4" t="n"/>
      <c r="J12" s="6">
        <f>IF(I12="","",IFERROR(VLOOKUP(I12,'Stammdaten'!$A$2:$B$17,2,TRUE),0))</f>
        <v/>
      </c>
      <c r="K12" s="7" t="n"/>
      <c r="L12" s="8" t="n"/>
      <c r="M12" s="8" t="n"/>
      <c r="N12" s="8" t="n"/>
      <c r="O12" s="8" t="n"/>
      <c r="P12" s="8" t="n"/>
      <c r="Q12" s="27">
        <f>IF(G12="","",IFERROR(VLOOKUP(G12,'Stammdaten'!$D$2:$E$19,2,TRUE),0))</f>
        <v/>
      </c>
      <c r="R12" s="27">
        <f>IF(OR(G12="",Q12=""),"",Q12*(L12+M12+N12))</f>
        <v/>
      </c>
      <c r="S12" s="27">
        <f>IF(R12="","",R12*19%)</f>
        <v/>
      </c>
      <c r="T12" s="27">
        <f>IF(R12="","",R12+S12)</f>
        <v/>
      </c>
      <c r="U12" s="27">
        <f>IF(OR(G12="",Q12=""),"",Q12*(O12+P12))</f>
        <v/>
      </c>
      <c r="V12" s="27">
        <f>IF(OR(G12="",J12=""),"",G12*J12)</f>
        <v/>
      </c>
      <c r="W12" s="27">
        <f>IF(OR(G12="",K12=""),"",G12*K12)</f>
        <v/>
      </c>
      <c r="X12" s="26" t="n"/>
      <c r="Y12" s="27">
        <f>IF(G12="","",SUM(T12:X12))</f>
        <v/>
      </c>
      <c r="Z12" s="6">
        <f>IF(G12="","",IFERROR(Y12/G12,0))</f>
        <v/>
      </c>
      <c r="AA12" s="27">
        <f>IF(G12="","",G12+Y12)</f>
        <v/>
      </c>
      <c r="AB12" s="10">
        <f>IF(G12="","",IF(Z12&lt;=10%,"Im üblichen Rahmen","Prüfung erforderlich"))</f>
        <v/>
      </c>
      <c r="AC12" s="4" t="n"/>
    </row>
    <row r="13">
      <c r="A13" s="2" t="n"/>
      <c r="B13" s="25" t="n"/>
      <c r="C13" s="4" t="n"/>
      <c r="D13" s="4" t="n"/>
      <c r="E13" s="4" t="n"/>
      <c r="F13" s="4" t="n"/>
      <c r="G13" s="26" t="n"/>
      <c r="H13" s="26" t="n"/>
      <c r="I13" s="4" t="n"/>
      <c r="J13" s="11">
        <f>IF(I13="","",IFERROR(VLOOKUP(I13,'Stammdaten'!$A$2:$B$17,2,TRUE),0))</f>
        <v/>
      </c>
      <c r="K13" s="7" t="n"/>
      <c r="L13" s="8" t="n"/>
      <c r="M13" s="8" t="n"/>
      <c r="N13" s="8" t="n"/>
      <c r="O13" s="8" t="n"/>
      <c r="P13" s="8" t="n"/>
      <c r="Q13" s="28">
        <f>IF(G13="","",IFERROR(VLOOKUP(G13,'Stammdaten'!$D$2:$E$19,2,TRUE),0))</f>
        <v/>
      </c>
      <c r="R13" s="28">
        <f>IF(OR(G13="",Q13=""),"",Q13*(L13+M13+N13))</f>
        <v/>
      </c>
      <c r="S13" s="28">
        <f>IF(R13="","",R13*19%)</f>
        <v/>
      </c>
      <c r="T13" s="28">
        <f>IF(R13="","",R13+S13)</f>
        <v/>
      </c>
      <c r="U13" s="28">
        <f>IF(OR(G13="",Q13=""),"",Q13*(O13+P13))</f>
        <v/>
      </c>
      <c r="V13" s="28">
        <f>IF(OR(G13="",J13=""),"",G13*J13)</f>
        <v/>
      </c>
      <c r="W13" s="28">
        <f>IF(OR(G13="",K13=""),"",G13*K13)</f>
        <v/>
      </c>
      <c r="X13" s="26" t="n"/>
      <c r="Y13" s="28">
        <f>IF(G13="","",SUM(T13:X13))</f>
        <v/>
      </c>
      <c r="Z13" s="11">
        <f>IF(G13="","",IFERROR(Y13/G13,0))</f>
        <v/>
      </c>
      <c r="AA13" s="28">
        <f>IF(G13="","",G13+Y13)</f>
        <v/>
      </c>
      <c r="AB13" s="13">
        <f>IF(G13="","",IF(Z13&lt;=10%,"Im üblichen Rahmen","Prüfung erforderlich"))</f>
        <v/>
      </c>
      <c r="AC13" s="4" t="n"/>
    </row>
    <row r="14">
      <c r="A14" s="2" t="n"/>
      <c r="B14" s="25" t="n"/>
      <c r="C14" s="4" t="n"/>
      <c r="D14" s="4" t="n"/>
      <c r="E14" s="4" t="n"/>
      <c r="F14" s="4" t="n"/>
      <c r="G14" s="26" t="n"/>
      <c r="H14" s="26" t="n"/>
      <c r="I14" s="4" t="n"/>
      <c r="J14" s="6">
        <f>IF(I14="","",IFERROR(VLOOKUP(I14,'Stammdaten'!$A$2:$B$17,2,TRUE),0))</f>
        <v/>
      </c>
      <c r="K14" s="7" t="n"/>
      <c r="L14" s="8" t="n"/>
      <c r="M14" s="8" t="n"/>
      <c r="N14" s="8" t="n"/>
      <c r="O14" s="8" t="n"/>
      <c r="P14" s="8" t="n"/>
      <c r="Q14" s="27">
        <f>IF(G14="","",IFERROR(VLOOKUP(G14,'Stammdaten'!$D$2:$E$19,2,TRUE),0))</f>
        <v/>
      </c>
      <c r="R14" s="27">
        <f>IF(OR(G14="",Q14=""),"",Q14*(L14+M14+N14))</f>
        <v/>
      </c>
      <c r="S14" s="27">
        <f>IF(R14="","",R14*19%)</f>
        <v/>
      </c>
      <c r="T14" s="27">
        <f>IF(R14="","",R14+S14)</f>
        <v/>
      </c>
      <c r="U14" s="27">
        <f>IF(OR(G14="",Q14=""),"",Q14*(O14+P14))</f>
        <v/>
      </c>
      <c r="V14" s="27">
        <f>IF(OR(G14="",J14=""),"",G14*J14)</f>
        <v/>
      </c>
      <c r="W14" s="27">
        <f>IF(OR(G14="",K14=""),"",G14*K14)</f>
        <v/>
      </c>
      <c r="X14" s="26" t="n"/>
      <c r="Y14" s="27">
        <f>IF(G14="","",SUM(T14:X14))</f>
        <v/>
      </c>
      <c r="Z14" s="6">
        <f>IF(G14="","",IFERROR(Y14/G14,0))</f>
        <v/>
      </c>
      <c r="AA14" s="27">
        <f>IF(G14="","",G14+Y14)</f>
        <v/>
      </c>
      <c r="AB14" s="10">
        <f>IF(G14="","",IF(Z14&lt;=10%,"Im üblichen Rahmen","Prüfung erforderlich"))</f>
        <v/>
      </c>
      <c r="AC14" s="4" t="n"/>
    </row>
    <row r="15">
      <c r="A15" s="2" t="n"/>
      <c r="B15" s="25" t="n"/>
      <c r="C15" s="4" t="n"/>
      <c r="D15" s="4" t="n"/>
      <c r="E15" s="4" t="n"/>
      <c r="F15" s="4" t="n"/>
      <c r="G15" s="26" t="n"/>
      <c r="H15" s="26" t="n"/>
      <c r="I15" s="4" t="n"/>
      <c r="J15" s="11">
        <f>IF(I15="","",IFERROR(VLOOKUP(I15,'Stammdaten'!$A$2:$B$17,2,TRUE),0))</f>
        <v/>
      </c>
      <c r="K15" s="7" t="n"/>
      <c r="L15" s="8" t="n"/>
      <c r="M15" s="8" t="n"/>
      <c r="N15" s="8" t="n"/>
      <c r="O15" s="8" t="n"/>
      <c r="P15" s="8" t="n"/>
      <c r="Q15" s="28">
        <f>IF(G15="","",IFERROR(VLOOKUP(G15,'Stammdaten'!$D$2:$E$19,2,TRUE),0))</f>
        <v/>
      </c>
      <c r="R15" s="28">
        <f>IF(OR(G15="",Q15=""),"",Q15*(L15+M15+N15))</f>
        <v/>
      </c>
      <c r="S15" s="28">
        <f>IF(R15="","",R15*19%)</f>
        <v/>
      </c>
      <c r="T15" s="28">
        <f>IF(R15="","",R15+S15)</f>
        <v/>
      </c>
      <c r="U15" s="28">
        <f>IF(OR(G15="",Q15=""),"",Q15*(O15+P15))</f>
        <v/>
      </c>
      <c r="V15" s="28">
        <f>IF(OR(G15="",J15=""),"",G15*J15)</f>
        <v/>
      </c>
      <c r="W15" s="28">
        <f>IF(OR(G15="",K15=""),"",G15*K15)</f>
        <v/>
      </c>
      <c r="X15" s="26" t="n"/>
      <c r="Y15" s="28">
        <f>IF(G15="","",SUM(T15:X15))</f>
        <v/>
      </c>
      <c r="Z15" s="11">
        <f>IF(G15="","",IFERROR(Y15/G15,0))</f>
        <v/>
      </c>
      <c r="AA15" s="28">
        <f>IF(G15="","",G15+Y15)</f>
        <v/>
      </c>
      <c r="AB15" s="13">
        <f>IF(G15="","",IF(Z15&lt;=10%,"Im üblichen Rahmen","Prüfung erforderlich"))</f>
        <v/>
      </c>
      <c r="AC15" s="4" t="n"/>
    </row>
    <row r="16">
      <c r="A16" s="2" t="n"/>
      <c r="B16" s="25" t="n"/>
      <c r="C16" s="4" t="n"/>
      <c r="D16" s="4" t="n"/>
      <c r="E16" s="4" t="n"/>
      <c r="F16" s="4" t="n"/>
      <c r="G16" s="26" t="n"/>
      <c r="H16" s="26" t="n"/>
      <c r="I16" s="4" t="n"/>
      <c r="J16" s="6">
        <f>IF(I16="","",IFERROR(VLOOKUP(I16,'Stammdaten'!$A$2:$B$17,2,TRUE),0))</f>
        <v/>
      </c>
      <c r="K16" s="7" t="n"/>
      <c r="L16" s="8" t="n"/>
      <c r="M16" s="8" t="n"/>
      <c r="N16" s="8" t="n"/>
      <c r="O16" s="8" t="n"/>
      <c r="P16" s="8" t="n"/>
      <c r="Q16" s="27">
        <f>IF(G16="","",IFERROR(VLOOKUP(G16,'Stammdaten'!$D$2:$E$19,2,TRUE),0))</f>
        <v/>
      </c>
      <c r="R16" s="27">
        <f>IF(OR(G16="",Q16=""),"",Q16*(L16+M16+N16))</f>
        <v/>
      </c>
      <c r="S16" s="27">
        <f>IF(R16="","",R16*19%)</f>
        <v/>
      </c>
      <c r="T16" s="27">
        <f>IF(R16="","",R16+S16)</f>
        <v/>
      </c>
      <c r="U16" s="27">
        <f>IF(OR(G16="",Q16=""),"",Q16*(O16+P16))</f>
        <v/>
      </c>
      <c r="V16" s="27">
        <f>IF(OR(G16="",J16=""),"",G16*J16)</f>
        <v/>
      </c>
      <c r="W16" s="27">
        <f>IF(OR(G16="",K16=""),"",G16*K16)</f>
        <v/>
      </c>
      <c r="X16" s="26" t="n"/>
      <c r="Y16" s="27">
        <f>IF(G16="","",SUM(T16:X16))</f>
        <v/>
      </c>
      <c r="Z16" s="6">
        <f>IF(G16="","",IFERROR(Y16/G16,0))</f>
        <v/>
      </c>
      <c r="AA16" s="27">
        <f>IF(G16="","",G16+Y16)</f>
        <v/>
      </c>
      <c r="AB16" s="10">
        <f>IF(G16="","",IF(Z16&lt;=10%,"Im üblichen Rahmen","Prüfung erforderlich"))</f>
        <v/>
      </c>
      <c r="AC16" s="4" t="n"/>
    </row>
    <row r="17">
      <c r="A17" s="2" t="n"/>
      <c r="B17" s="25" t="n"/>
      <c r="C17" s="4" t="n"/>
      <c r="D17" s="4" t="n"/>
      <c r="E17" s="4" t="n"/>
      <c r="F17" s="4" t="n"/>
      <c r="G17" s="26" t="n"/>
      <c r="H17" s="26" t="n"/>
      <c r="I17" s="4" t="n"/>
      <c r="J17" s="11">
        <f>IF(I17="","",IFERROR(VLOOKUP(I17,'Stammdaten'!$A$2:$B$17,2,TRUE),0))</f>
        <v/>
      </c>
      <c r="K17" s="7" t="n"/>
      <c r="L17" s="8" t="n"/>
      <c r="M17" s="8" t="n"/>
      <c r="N17" s="8" t="n"/>
      <c r="O17" s="8" t="n"/>
      <c r="P17" s="8" t="n"/>
      <c r="Q17" s="28">
        <f>IF(G17="","",IFERROR(VLOOKUP(G17,'Stammdaten'!$D$2:$E$19,2,TRUE),0))</f>
        <v/>
      </c>
      <c r="R17" s="28">
        <f>IF(OR(G17="",Q17=""),"",Q17*(L17+M17+N17))</f>
        <v/>
      </c>
      <c r="S17" s="28">
        <f>IF(R17="","",R17*19%)</f>
        <v/>
      </c>
      <c r="T17" s="28">
        <f>IF(R17="","",R17+S17)</f>
        <v/>
      </c>
      <c r="U17" s="28">
        <f>IF(OR(G17="",Q17=""),"",Q17*(O17+P17))</f>
        <v/>
      </c>
      <c r="V17" s="28">
        <f>IF(OR(G17="",J17=""),"",G17*J17)</f>
        <v/>
      </c>
      <c r="W17" s="28">
        <f>IF(OR(G17="",K17=""),"",G17*K17)</f>
        <v/>
      </c>
      <c r="X17" s="26" t="n"/>
      <c r="Y17" s="28">
        <f>IF(G17="","",SUM(T17:X17))</f>
        <v/>
      </c>
      <c r="Z17" s="11">
        <f>IF(G17="","",IFERROR(Y17/G17,0))</f>
        <v/>
      </c>
      <c r="AA17" s="28">
        <f>IF(G17="","",G17+Y17)</f>
        <v/>
      </c>
      <c r="AB17" s="13">
        <f>IF(G17="","",IF(Z17&lt;=10%,"Im üblichen Rahmen","Prüfung erforderlich"))</f>
        <v/>
      </c>
      <c r="AC17" s="4" t="n"/>
    </row>
    <row r="18">
      <c r="A18" s="2" t="n"/>
      <c r="B18" s="25" t="n"/>
      <c r="C18" s="4" t="n"/>
      <c r="D18" s="4" t="n"/>
      <c r="E18" s="4" t="n"/>
      <c r="F18" s="4" t="n"/>
      <c r="G18" s="26" t="n"/>
      <c r="H18" s="26" t="n"/>
      <c r="I18" s="4" t="n"/>
      <c r="J18" s="6">
        <f>IF(I18="","",IFERROR(VLOOKUP(I18,'Stammdaten'!$A$2:$B$17,2,TRUE),0))</f>
        <v/>
      </c>
      <c r="K18" s="7" t="n"/>
      <c r="L18" s="8" t="n"/>
      <c r="M18" s="8" t="n"/>
      <c r="N18" s="8" t="n"/>
      <c r="O18" s="8" t="n"/>
      <c r="P18" s="8" t="n"/>
      <c r="Q18" s="27">
        <f>IF(G18="","",IFERROR(VLOOKUP(G18,'Stammdaten'!$D$2:$E$19,2,TRUE),0))</f>
        <v/>
      </c>
      <c r="R18" s="27">
        <f>IF(OR(G18="",Q18=""),"",Q18*(L18+M18+N18))</f>
        <v/>
      </c>
      <c r="S18" s="27">
        <f>IF(R18="","",R18*19%)</f>
        <v/>
      </c>
      <c r="T18" s="27">
        <f>IF(R18="","",R18+S18)</f>
        <v/>
      </c>
      <c r="U18" s="27">
        <f>IF(OR(G18="",Q18=""),"",Q18*(O18+P18))</f>
        <v/>
      </c>
      <c r="V18" s="27">
        <f>IF(OR(G18="",J18=""),"",G18*J18)</f>
        <v/>
      </c>
      <c r="W18" s="27">
        <f>IF(OR(G18="",K18=""),"",G18*K18)</f>
        <v/>
      </c>
      <c r="X18" s="26" t="n"/>
      <c r="Y18" s="27">
        <f>IF(G18="","",SUM(T18:X18))</f>
        <v/>
      </c>
      <c r="Z18" s="6">
        <f>IF(G18="","",IFERROR(Y18/G18,0))</f>
        <v/>
      </c>
      <c r="AA18" s="27">
        <f>IF(G18="","",G18+Y18)</f>
        <v/>
      </c>
      <c r="AB18" s="10">
        <f>IF(G18="","",IF(Z18&lt;=10%,"Im üblichen Rahmen","Prüfung erforderlich"))</f>
        <v/>
      </c>
      <c r="AC18" s="4" t="n"/>
    </row>
    <row r="19">
      <c r="A19" s="2" t="n"/>
      <c r="B19" s="25" t="n"/>
      <c r="C19" s="4" t="n"/>
      <c r="D19" s="4" t="n"/>
      <c r="E19" s="4" t="n"/>
      <c r="F19" s="4" t="n"/>
      <c r="G19" s="26" t="n"/>
      <c r="H19" s="26" t="n"/>
      <c r="I19" s="4" t="n"/>
      <c r="J19" s="11">
        <f>IF(I19="","",IFERROR(VLOOKUP(I19,'Stammdaten'!$A$2:$B$17,2,TRUE),0))</f>
        <v/>
      </c>
      <c r="K19" s="7" t="n"/>
      <c r="L19" s="8" t="n"/>
      <c r="M19" s="8" t="n"/>
      <c r="N19" s="8" t="n"/>
      <c r="O19" s="8" t="n"/>
      <c r="P19" s="8" t="n"/>
      <c r="Q19" s="28">
        <f>IF(G19="","",IFERROR(VLOOKUP(G19,'Stammdaten'!$D$2:$E$19,2,TRUE),0))</f>
        <v/>
      </c>
      <c r="R19" s="28">
        <f>IF(OR(G19="",Q19=""),"",Q19*(L19+M19+N19))</f>
        <v/>
      </c>
      <c r="S19" s="28">
        <f>IF(R19="","",R19*19%)</f>
        <v/>
      </c>
      <c r="T19" s="28">
        <f>IF(R19="","",R19+S19)</f>
        <v/>
      </c>
      <c r="U19" s="28">
        <f>IF(OR(G19="",Q19=""),"",Q19*(O19+P19))</f>
        <v/>
      </c>
      <c r="V19" s="28">
        <f>IF(OR(G19="",J19=""),"",G19*J19)</f>
        <v/>
      </c>
      <c r="W19" s="28">
        <f>IF(OR(G19="",K19=""),"",G19*K19)</f>
        <v/>
      </c>
      <c r="X19" s="26" t="n"/>
      <c r="Y19" s="28">
        <f>IF(G19="","",SUM(T19:X19))</f>
        <v/>
      </c>
      <c r="Z19" s="11">
        <f>IF(G19="","",IFERROR(Y19/G19,0))</f>
        <v/>
      </c>
      <c r="AA19" s="28">
        <f>IF(G19="","",G19+Y19)</f>
        <v/>
      </c>
      <c r="AB19" s="13">
        <f>IF(G19="","",IF(Z19&lt;=10%,"Im üblichen Rahmen","Prüfung erforderlich"))</f>
        <v/>
      </c>
      <c r="AC19" s="4" t="n"/>
    </row>
    <row r="20">
      <c r="A20" s="2" t="n"/>
      <c r="B20" s="25" t="n"/>
      <c r="C20" s="4" t="n"/>
      <c r="D20" s="4" t="n"/>
      <c r="E20" s="4" t="n"/>
      <c r="F20" s="4" t="n"/>
      <c r="G20" s="26" t="n"/>
      <c r="H20" s="26" t="n"/>
      <c r="I20" s="4" t="n"/>
      <c r="J20" s="6">
        <f>IF(I20="","",IFERROR(VLOOKUP(I20,'Stammdaten'!$A$2:$B$17,2,TRUE),0))</f>
        <v/>
      </c>
      <c r="K20" s="7" t="n"/>
      <c r="L20" s="8" t="n"/>
      <c r="M20" s="8" t="n"/>
      <c r="N20" s="8" t="n"/>
      <c r="O20" s="8" t="n"/>
      <c r="P20" s="8" t="n"/>
      <c r="Q20" s="27">
        <f>IF(G20="","",IFERROR(VLOOKUP(G20,'Stammdaten'!$D$2:$E$19,2,TRUE),0))</f>
        <v/>
      </c>
      <c r="R20" s="27">
        <f>IF(OR(G20="",Q20=""),"",Q20*(L20+M20+N20))</f>
        <v/>
      </c>
      <c r="S20" s="27">
        <f>IF(R20="","",R20*19%)</f>
        <v/>
      </c>
      <c r="T20" s="27">
        <f>IF(R20="","",R20+S20)</f>
        <v/>
      </c>
      <c r="U20" s="27">
        <f>IF(OR(G20="",Q20=""),"",Q20*(O20+P20))</f>
        <v/>
      </c>
      <c r="V20" s="27">
        <f>IF(OR(G20="",J20=""),"",G20*J20)</f>
        <v/>
      </c>
      <c r="W20" s="27">
        <f>IF(OR(G20="",K20=""),"",G20*K20)</f>
        <v/>
      </c>
      <c r="X20" s="26" t="n"/>
      <c r="Y20" s="27">
        <f>IF(G20="","",SUM(T20:X20))</f>
        <v/>
      </c>
      <c r="Z20" s="6">
        <f>IF(G20="","",IFERROR(Y20/G20,0))</f>
        <v/>
      </c>
      <c r="AA20" s="27">
        <f>IF(G20="","",G20+Y20)</f>
        <v/>
      </c>
      <c r="AB20" s="10">
        <f>IF(G20="","",IF(Z20&lt;=10%,"Im üblichen Rahmen","Prüfung erforderlich"))</f>
        <v/>
      </c>
      <c r="AC20" s="4" t="n"/>
    </row>
    <row r="21">
      <c r="A21" s="2" t="n"/>
      <c r="B21" s="25" t="n"/>
      <c r="C21" s="4" t="n"/>
      <c r="D21" s="4" t="n"/>
      <c r="E21" s="4" t="n"/>
      <c r="F21" s="4" t="n"/>
      <c r="G21" s="26" t="n"/>
      <c r="H21" s="26" t="n"/>
      <c r="I21" s="4" t="n"/>
      <c r="J21" s="11">
        <f>IF(I21="","",IFERROR(VLOOKUP(I21,'Stammdaten'!$A$2:$B$17,2,TRUE),0))</f>
        <v/>
      </c>
      <c r="K21" s="7" t="n"/>
      <c r="L21" s="8" t="n"/>
      <c r="M21" s="8" t="n"/>
      <c r="N21" s="8" t="n"/>
      <c r="O21" s="8" t="n"/>
      <c r="P21" s="8" t="n"/>
      <c r="Q21" s="28">
        <f>IF(G21="","",IFERROR(VLOOKUP(G21,'Stammdaten'!$D$2:$E$19,2,TRUE),0))</f>
        <v/>
      </c>
      <c r="R21" s="28">
        <f>IF(OR(G21="",Q21=""),"",Q21*(L21+M21+N21))</f>
        <v/>
      </c>
      <c r="S21" s="28">
        <f>IF(R21="","",R21*19%)</f>
        <v/>
      </c>
      <c r="T21" s="28">
        <f>IF(R21="","",R21+S21)</f>
        <v/>
      </c>
      <c r="U21" s="28">
        <f>IF(OR(G21="",Q21=""),"",Q21*(O21+P21))</f>
        <v/>
      </c>
      <c r="V21" s="28">
        <f>IF(OR(G21="",J21=""),"",G21*J21)</f>
        <v/>
      </c>
      <c r="W21" s="28">
        <f>IF(OR(G21="",K21=""),"",G21*K21)</f>
        <v/>
      </c>
      <c r="X21" s="26" t="n"/>
      <c r="Y21" s="28">
        <f>IF(G21="","",SUM(T21:X21))</f>
        <v/>
      </c>
      <c r="Z21" s="11">
        <f>IF(G21="","",IFERROR(Y21/G21,0))</f>
        <v/>
      </c>
      <c r="AA21" s="28">
        <f>IF(G21="","",G21+Y21)</f>
        <v/>
      </c>
      <c r="AB21" s="13">
        <f>IF(G21="","",IF(Z21&lt;=10%,"Im üblichen Rahmen","Prüfung erforderlich"))</f>
        <v/>
      </c>
      <c r="AC21" s="4" t="n"/>
    </row>
    <row r="22">
      <c r="A22" s="2" t="n"/>
      <c r="B22" s="25" t="n"/>
      <c r="C22" s="4" t="n"/>
      <c r="D22" s="4" t="n"/>
      <c r="E22" s="4" t="n"/>
      <c r="F22" s="4" t="n"/>
      <c r="G22" s="26" t="n"/>
      <c r="H22" s="26" t="n"/>
      <c r="I22" s="4" t="n"/>
      <c r="J22" s="6">
        <f>IF(I22="","",IFERROR(VLOOKUP(I22,'Stammdaten'!$A$2:$B$17,2,TRUE),0))</f>
        <v/>
      </c>
      <c r="K22" s="7" t="n"/>
      <c r="L22" s="8" t="n"/>
      <c r="M22" s="8" t="n"/>
      <c r="N22" s="8" t="n"/>
      <c r="O22" s="8" t="n"/>
      <c r="P22" s="8" t="n"/>
      <c r="Q22" s="27">
        <f>IF(G22="","",IFERROR(VLOOKUP(G22,'Stammdaten'!$D$2:$E$19,2,TRUE),0))</f>
        <v/>
      </c>
      <c r="R22" s="27">
        <f>IF(OR(G22="",Q22=""),"",Q22*(L22+M22+N22))</f>
        <v/>
      </c>
      <c r="S22" s="27">
        <f>IF(R22="","",R22*19%)</f>
        <v/>
      </c>
      <c r="T22" s="27">
        <f>IF(R22="","",R22+S22)</f>
        <v/>
      </c>
      <c r="U22" s="27">
        <f>IF(OR(G22="",Q22=""),"",Q22*(O22+P22))</f>
        <v/>
      </c>
      <c r="V22" s="27">
        <f>IF(OR(G22="",J22=""),"",G22*J22)</f>
        <v/>
      </c>
      <c r="W22" s="27">
        <f>IF(OR(G22="",K22=""),"",G22*K22)</f>
        <v/>
      </c>
      <c r="X22" s="26" t="n"/>
      <c r="Y22" s="27">
        <f>IF(G22="","",SUM(T22:X22))</f>
        <v/>
      </c>
      <c r="Z22" s="6">
        <f>IF(G22="","",IFERROR(Y22/G22,0))</f>
        <v/>
      </c>
      <c r="AA22" s="27">
        <f>IF(G22="","",G22+Y22)</f>
        <v/>
      </c>
      <c r="AB22" s="10">
        <f>IF(G22="","",IF(Z22&lt;=10%,"Im üblichen Rahmen","Prüfung erforderlich"))</f>
        <v/>
      </c>
      <c r="AC22" s="4" t="n"/>
    </row>
    <row r="23">
      <c r="A23" s="2" t="n"/>
      <c r="B23" s="25" t="n"/>
      <c r="C23" s="4" t="n"/>
      <c r="D23" s="4" t="n"/>
      <c r="E23" s="4" t="n"/>
      <c r="F23" s="4" t="n"/>
      <c r="G23" s="26" t="n"/>
      <c r="H23" s="26" t="n"/>
      <c r="I23" s="4" t="n"/>
      <c r="J23" s="11">
        <f>IF(I23="","",IFERROR(VLOOKUP(I23,'Stammdaten'!$A$2:$B$17,2,TRUE),0))</f>
        <v/>
      </c>
      <c r="K23" s="7" t="n"/>
      <c r="L23" s="8" t="n"/>
      <c r="M23" s="8" t="n"/>
      <c r="N23" s="8" t="n"/>
      <c r="O23" s="8" t="n"/>
      <c r="P23" s="8" t="n"/>
      <c r="Q23" s="28">
        <f>IF(G23="","",IFERROR(VLOOKUP(G23,'Stammdaten'!$D$2:$E$19,2,TRUE),0))</f>
        <v/>
      </c>
      <c r="R23" s="28">
        <f>IF(OR(G23="",Q23=""),"",Q23*(L23+M23+N23))</f>
        <v/>
      </c>
      <c r="S23" s="28">
        <f>IF(R23="","",R23*19%)</f>
        <v/>
      </c>
      <c r="T23" s="28">
        <f>IF(R23="","",R23+S23)</f>
        <v/>
      </c>
      <c r="U23" s="28">
        <f>IF(OR(G23="",Q23=""),"",Q23*(O23+P23))</f>
        <v/>
      </c>
      <c r="V23" s="28">
        <f>IF(OR(G23="",J23=""),"",G23*J23)</f>
        <v/>
      </c>
      <c r="W23" s="28">
        <f>IF(OR(G23="",K23=""),"",G23*K23)</f>
        <v/>
      </c>
      <c r="X23" s="26" t="n"/>
      <c r="Y23" s="28">
        <f>IF(G23="","",SUM(T23:X23))</f>
        <v/>
      </c>
      <c r="Z23" s="11">
        <f>IF(G23="","",IFERROR(Y23/G23,0))</f>
        <v/>
      </c>
      <c r="AA23" s="28">
        <f>IF(G23="","",G23+Y23)</f>
        <v/>
      </c>
      <c r="AB23" s="13">
        <f>IF(G23="","",IF(Z23&lt;=10%,"Im üblichen Rahmen","Prüfung erforderlich"))</f>
        <v/>
      </c>
      <c r="AC23" s="4" t="n"/>
    </row>
    <row r="24">
      <c r="A24" s="2" t="n"/>
      <c r="B24" s="25" t="n"/>
      <c r="C24" s="4" t="n"/>
      <c r="D24" s="4" t="n"/>
      <c r="E24" s="4" t="n"/>
      <c r="F24" s="4" t="n"/>
      <c r="G24" s="26" t="n"/>
      <c r="H24" s="26" t="n"/>
      <c r="I24" s="4" t="n"/>
      <c r="J24" s="6">
        <f>IF(I24="","",IFERROR(VLOOKUP(I24,'Stammdaten'!$A$2:$B$17,2,TRUE),0))</f>
        <v/>
      </c>
      <c r="K24" s="7" t="n"/>
      <c r="L24" s="8" t="n"/>
      <c r="M24" s="8" t="n"/>
      <c r="N24" s="8" t="n"/>
      <c r="O24" s="8" t="n"/>
      <c r="P24" s="8" t="n"/>
      <c r="Q24" s="27">
        <f>IF(G24="","",IFERROR(VLOOKUP(G24,'Stammdaten'!$D$2:$E$19,2,TRUE),0))</f>
        <v/>
      </c>
      <c r="R24" s="27">
        <f>IF(OR(G24="",Q24=""),"",Q24*(L24+M24+N24))</f>
        <v/>
      </c>
      <c r="S24" s="27">
        <f>IF(R24="","",R24*19%)</f>
        <v/>
      </c>
      <c r="T24" s="27">
        <f>IF(R24="","",R24+S24)</f>
        <v/>
      </c>
      <c r="U24" s="27">
        <f>IF(OR(G24="",Q24=""),"",Q24*(O24+P24))</f>
        <v/>
      </c>
      <c r="V24" s="27">
        <f>IF(OR(G24="",J24=""),"",G24*J24)</f>
        <v/>
      </c>
      <c r="W24" s="27">
        <f>IF(OR(G24="",K24=""),"",G24*K24)</f>
        <v/>
      </c>
      <c r="X24" s="26" t="n"/>
      <c r="Y24" s="27">
        <f>IF(G24="","",SUM(T24:X24))</f>
        <v/>
      </c>
      <c r="Z24" s="6">
        <f>IF(G24="","",IFERROR(Y24/G24,0))</f>
        <v/>
      </c>
      <c r="AA24" s="27">
        <f>IF(G24="","",G24+Y24)</f>
        <v/>
      </c>
      <c r="AB24" s="10">
        <f>IF(G24="","",IF(Z24&lt;=10%,"Im üblichen Rahmen","Prüfung erforderlich"))</f>
        <v/>
      </c>
      <c r="AC24" s="4" t="n"/>
    </row>
    <row r="25">
      <c r="A25" s="2" t="n"/>
      <c r="B25" s="25" t="n"/>
      <c r="C25" s="4" t="n"/>
      <c r="D25" s="4" t="n"/>
      <c r="E25" s="4" t="n"/>
      <c r="F25" s="4" t="n"/>
      <c r="G25" s="26" t="n"/>
      <c r="H25" s="26" t="n"/>
      <c r="I25" s="4" t="n"/>
      <c r="J25" s="11">
        <f>IF(I25="","",IFERROR(VLOOKUP(I25,'Stammdaten'!$A$2:$B$17,2,TRUE),0))</f>
        <v/>
      </c>
      <c r="K25" s="7" t="n"/>
      <c r="L25" s="8" t="n"/>
      <c r="M25" s="8" t="n"/>
      <c r="N25" s="8" t="n"/>
      <c r="O25" s="8" t="n"/>
      <c r="P25" s="8" t="n"/>
      <c r="Q25" s="28">
        <f>IF(G25="","",IFERROR(VLOOKUP(G25,'Stammdaten'!$D$2:$E$19,2,TRUE),0))</f>
        <v/>
      </c>
      <c r="R25" s="28">
        <f>IF(OR(G25="",Q25=""),"",Q25*(L25+M25+N25))</f>
        <v/>
      </c>
      <c r="S25" s="28">
        <f>IF(R25="","",R25*19%)</f>
        <v/>
      </c>
      <c r="T25" s="28">
        <f>IF(R25="","",R25+S25)</f>
        <v/>
      </c>
      <c r="U25" s="28">
        <f>IF(OR(G25="",Q25=""),"",Q25*(O25+P25))</f>
        <v/>
      </c>
      <c r="V25" s="28">
        <f>IF(OR(G25="",J25=""),"",G25*J25)</f>
        <v/>
      </c>
      <c r="W25" s="28">
        <f>IF(OR(G25="",K25=""),"",G25*K25)</f>
        <v/>
      </c>
      <c r="X25" s="26" t="n"/>
      <c r="Y25" s="28">
        <f>IF(G25="","",SUM(T25:X25))</f>
        <v/>
      </c>
      <c r="Z25" s="11">
        <f>IF(G25="","",IFERROR(Y25/G25,0))</f>
        <v/>
      </c>
      <c r="AA25" s="28">
        <f>IF(G25="","",G25+Y25)</f>
        <v/>
      </c>
      <c r="AB25" s="13">
        <f>IF(G25="","",IF(Z25&lt;=10%,"Im üblichen Rahmen","Prüfung erforderlich"))</f>
        <v/>
      </c>
      <c r="AC25" s="4" t="n"/>
    </row>
    <row r="26">
      <c r="A26" s="2" t="n"/>
      <c r="B26" s="25" t="n"/>
      <c r="C26" s="4" t="n"/>
      <c r="D26" s="4" t="n"/>
      <c r="E26" s="4" t="n"/>
      <c r="F26" s="4" t="n"/>
      <c r="G26" s="26" t="n"/>
      <c r="H26" s="26" t="n"/>
      <c r="I26" s="4" t="n"/>
      <c r="J26" s="6">
        <f>IF(I26="","",IFERROR(VLOOKUP(I26,'Stammdaten'!$A$2:$B$17,2,TRUE),0))</f>
        <v/>
      </c>
      <c r="K26" s="7" t="n"/>
      <c r="L26" s="8" t="n"/>
      <c r="M26" s="8" t="n"/>
      <c r="N26" s="8" t="n"/>
      <c r="O26" s="8" t="n"/>
      <c r="P26" s="8" t="n"/>
      <c r="Q26" s="27">
        <f>IF(G26="","",IFERROR(VLOOKUP(G26,'Stammdaten'!$D$2:$E$19,2,TRUE),0))</f>
        <v/>
      </c>
      <c r="R26" s="27">
        <f>IF(OR(G26="",Q26=""),"",Q26*(L26+M26+N26))</f>
        <v/>
      </c>
      <c r="S26" s="27">
        <f>IF(R26="","",R26*19%)</f>
        <v/>
      </c>
      <c r="T26" s="27">
        <f>IF(R26="","",R26+S26)</f>
        <v/>
      </c>
      <c r="U26" s="27">
        <f>IF(OR(G26="",Q26=""),"",Q26*(O26+P26))</f>
        <v/>
      </c>
      <c r="V26" s="27">
        <f>IF(OR(G26="",J26=""),"",G26*J26)</f>
        <v/>
      </c>
      <c r="W26" s="27">
        <f>IF(OR(G26="",K26=""),"",G26*K26)</f>
        <v/>
      </c>
      <c r="X26" s="26" t="n"/>
      <c r="Y26" s="27">
        <f>IF(G26="","",SUM(T26:X26))</f>
        <v/>
      </c>
      <c r="Z26" s="6">
        <f>IF(G26="","",IFERROR(Y26/G26,0))</f>
        <v/>
      </c>
      <c r="AA26" s="27">
        <f>IF(G26="","",G26+Y26)</f>
        <v/>
      </c>
      <c r="AB26" s="10">
        <f>IF(G26="","",IF(Z26&lt;=10%,"Im üblichen Rahmen","Prüfung erforderlich"))</f>
        <v/>
      </c>
      <c r="AC26" s="4" t="n"/>
    </row>
    <row r="27">
      <c r="A27" s="2" t="n"/>
      <c r="B27" s="25" t="n"/>
      <c r="C27" s="4" t="n"/>
      <c r="D27" s="4" t="n"/>
      <c r="E27" s="4" t="n"/>
      <c r="F27" s="4" t="n"/>
      <c r="G27" s="26" t="n"/>
      <c r="H27" s="26" t="n"/>
      <c r="I27" s="4" t="n"/>
      <c r="J27" s="11">
        <f>IF(I27="","",IFERROR(VLOOKUP(I27,'Stammdaten'!$A$2:$B$17,2,TRUE),0))</f>
        <v/>
      </c>
      <c r="K27" s="7" t="n"/>
      <c r="L27" s="8" t="n"/>
      <c r="M27" s="8" t="n"/>
      <c r="N27" s="8" t="n"/>
      <c r="O27" s="8" t="n"/>
      <c r="P27" s="8" t="n"/>
      <c r="Q27" s="28">
        <f>IF(G27="","",IFERROR(VLOOKUP(G27,'Stammdaten'!$D$2:$E$19,2,TRUE),0))</f>
        <v/>
      </c>
      <c r="R27" s="28">
        <f>IF(OR(G27="",Q27=""),"",Q27*(L27+M27+N27))</f>
        <v/>
      </c>
      <c r="S27" s="28">
        <f>IF(R27="","",R27*19%)</f>
        <v/>
      </c>
      <c r="T27" s="28">
        <f>IF(R27="","",R27+S27)</f>
        <v/>
      </c>
      <c r="U27" s="28">
        <f>IF(OR(G27="",Q27=""),"",Q27*(O27+P27))</f>
        <v/>
      </c>
      <c r="V27" s="28">
        <f>IF(OR(G27="",J27=""),"",G27*J27)</f>
        <v/>
      </c>
      <c r="W27" s="28">
        <f>IF(OR(G27="",K27=""),"",G27*K27)</f>
        <v/>
      </c>
      <c r="X27" s="26" t="n"/>
      <c r="Y27" s="28">
        <f>IF(G27="","",SUM(T27:X27))</f>
        <v/>
      </c>
      <c r="Z27" s="11">
        <f>IF(G27="","",IFERROR(Y27/G27,0))</f>
        <v/>
      </c>
      <c r="AA27" s="28">
        <f>IF(G27="","",G27+Y27)</f>
        <v/>
      </c>
      <c r="AB27" s="13">
        <f>IF(G27="","",IF(Z27&lt;=10%,"Im üblichen Rahmen","Prüfung erforderlich"))</f>
        <v/>
      </c>
      <c r="AC27" s="4" t="n"/>
    </row>
    <row r="28">
      <c r="A28" s="2" t="n"/>
      <c r="B28" s="25" t="n"/>
      <c r="C28" s="4" t="n"/>
      <c r="D28" s="4" t="n"/>
      <c r="E28" s="4" t="n"/>
      <c r="F28" s="4" t="n"/>
      <c r="G28" s="26" t="n"/>
      <c r="H28" s="26" t="n"/>
      <c r="I28" s="4" t="n"/>
      <c r="J28" s="6">
        <f>IF(I28="","",IFERROR(VLOOKUP(I28,'Stammdaten'!$A$2:$B$17,2,TRUE),0))</f>
        <v/>
      </c>
      <c r="K28" s="7" t="n"/>
      <c r="L28" s="8" t="n"/>
      <c r="M28" s="8" t="n"/>
      <c r="N28" s="8" t="n"/>
      <c r="O28" s="8" t="n"/>
      <c r="P28" s="8" t="n"/>
      <c r="Q28" s="27">
        <f>IF(G28="","",IFERROR(VLOOKUP(G28,'Stammdaten'!$D$2:$E$19,2,TRUE),0))</f>
        <v/>
      </c>
      <c r="R28" s="27">
        <f>IF(OR(G28="",Q28=""),"",Q28*(L28+M28+N28))</f>
        <v/>
      </c>
      <c r="S28" s="27">
        <f>IF(R28="","",R28*19%)</f>
        <v/>
      </c>
      <c r="T28" s="27">
        <f>IF(R28="","",R28+S28)</f>
        <v/>
      </c>
      <c r="U28" s="27">
        <f>IF(OR(G28="",Q28=""),"",Q28*(O28+P28))</f>
        <v/>
      </c>
      <c r="V28" s="27">
        <f>IF(OR(G28="",J28=""),"",G28*J28)</f>
        <v/>
      </c>
      <c r="W28" s="27">
        <f>IF(OR(G28="",K28=""),"",G28*K28)</f>
        <v/>
      </c>
      <c r="X28" s="26" t="n"/>
      <c r="Y28" s="27">
        <f>IF(G28="","",SUM(T28:X28))</f>
        <v/>
      </c>
      <c r="Z28" s="6">
        <f>IF(G28="","",IFERROR(Y28/G28,0))</f>
        <v/>
      </c>
      <c r="AA28" s="27">
        <f>IF(G28="","",G28+Y28)</f>
        <v/>
      </c>
      <c r="AB28" s="10">
        <f>IF(G28="","",IF(Z28&lt;=10%,"Im üblichen Rahmen","Prüfung erforderlich"))</f>
        <v/>
      </c>
      <c r="AC28" s="4" t="n"/>
    </row>
    <row r="29">
      <c r="A29" s="2" t="n"/>
      <c r="B29" s="25" t="n"/>
      <c r="C29" s="4" t="n"/>
      <c r="D29" s="4" t="n"/>
      <c r="E29" s="4" t="n"/>
      <c r="F29" s="4" t="n"/>
      <c r="G29" s="26" t="n"/>
      <c r="H29" s="26" t="n"/>
      <c r="I29" s="4" t="n"/>
      <c r="J29" s="11">
        <f>IF(I29="","",IFERROR(VLOOKUP(I29,'Stammdaten'!$A$2:$B$17,2,TRUE),0))</f>
        <v/>
      </c>
      <c r="K29" s="7" t="n"/>
      <c r="L29" s="8" t="n"/>
      <c r="M29" s="8" t="n"/>
      <c r="N29" s="8" t="n"/>
      <c r="O29" s="8" t="n"/>
      <c r="P29" s="8" t="n"/>
      <c r="Q29" s="28">
        <f>IF(G29="","",IFERROR(VLOOKUP(G29,'Stammdaten'!$D$2:$E$19,2,TRUE),0))</f>
        <v/>
      </c>
      <c r="R29" s="28">
        <f>IF(OR(G29="",Q29=""),"",Q29*(L29+M29+N29))</f>
        <v/>
      </c>
      <c r="S29" s="28">
        <f>IF(R29="","",R29*19%)</f>
        <v/>
      </c>
      <c r="T29" s="28">
        <f>IF(R29="","",R29+S29)</f>
        <v/>
      </c>
      <c r="U29" s="28">
        <f>IF(OR(G29="",Q29=""),"",Q29*(O29+P29))</f>
        <v/>
      </c>
      <c r="V29" s="28">
        <f>IF(OR(G29="",J29=""),"",G29*J29)</f>
        <v/>
      </c>
      <c r="W29" s="28">
        <f>IF(OR(G29="",K29=""),"",G29*K29)</f>
        <v/>
      </c>
      <c r="X29" s="26" t="n"/>
      <c r="Y29" s="28">
        <f>IF(G29="","",SUM(T29:X29))</f>
        <v/>
      </c>
      <c r="Z29" s="11">
        <f>IF(G29="","",IFERROR(Y29/G29,0))</f>
        <v/>
      </c>
      <c r="AA29" s="28">
        <f>IF(G29="","",G29+Y29)</f>
        <v/>
      </c>
      <c r="AB29" s="13">
        <f>IF(G29="","",IF(Z29&lt;=10%,"Im üblichen Rahmen","Prüfung erforderlich"))</f>
        <v/>
      </c>
      <c r="AC29" s="4" t="n"/>
    </row>
    <row r="30">
      <c r="A30" s="2" t="n"/>
      <c r="B30" s="25" t="n"/>
      <c r="C30" s="4" t="n"/>
      <c r="D30" s="4" t="n"/>
      <c r="E30" s="4" t="n"/>
      <c r="F30" s="4" t="n"/>
      <c r="G30" s="26" t="n"/>
      <c r="H30" s="26" t="n"/>
      <c r="I30" s="4" t="n"/>
      <c r="J30" s="6">
        <f>IF(I30="","",IFERROR(VLOOKUP(I30,'Stammdaten'!$A$2:$B$17,2,TRUE),0))</f>
        <v/>
      </c>
      <c r="K30" s="7" t="n"/>
      <c r="L30" s="8" t="n"/>
      <c r="M30" s="8" t="n"/>
      <c r="N30" s="8" t="n"/>
      <c r="O30" s="8" t="n"/>
      <c r="P30" s="8" t="n"/>
      <c r="Q30" s="27">
        <f>IF(G30="","",IFERROR(VLOOKUP(G30,'Stammdaten'!$D$2:$E$19,2,TRUE),0))</f>
        <v/>
      </c>
      <c r="R30" s="27">
        <f>IF(OR(G30="",Q30=""),"",Q30*(L30+M30+N30))</f>
        <v/>
      </c>
      <c r="S30" s="27">
        <f>IF(R30="","",R30*19%)</f>
        <v/>
      </c>
      <c r="T30" s="27">
        <f>IF(R30="","",R30+S30)</f>
        <v/>
      </c>
      <c r="U30" s="27">
        <f>IF(OR(G30="",Q30=""),"",Q30*(O30+P30))</f>
        <v/>
      </c>
      <c r="V30" s="27">
        <f>IF(OR(G30="",J30=""),"",G30*J30)</f>
        <v/>
      </c>
      <c r="W30" s="27">
        <f>IF(OR(G30="",K30=""),"",G30*K30)</f>
        <v/>
      </c>
      <c r="X30" s="26" t="n"/>
      <c r="Y30" s="27">
        <f>IF(G30="","",SUM(T30:X30))</f>
        <v/>
      </c>
      <c r="Z30" s="6">
        <f>IF(G30="","",IFERROR(Y30/G30,0))</f>
        <v/>
      </c>
      <c r="AA30" s="27">
        <f>IF(G30="","",G30+Y30)</f>
        <v/>
      </c>
      <c r="AB30" s="10">
        <f>IF(G30="","",IF(Z30&lt;=10%,"Im üblichen Rahmen","Prüfung erforderlich"))</f>
        <v/>
      </c>
      <c r="AC30" s="4" t="n"/>
    </row>
    <row r="31">
      <c r="A31" s="2" t="n"/>
      <c r="B31" s="25" t="n"/>
      <c r="C31" s="4" t="n"/>
      <c r="D31" s="4" t="n"/>
      <c r="E31" s="4" t="n"/>
      <c r="F31" s="4" t="n"/>
      <c r="G31" s="26" t="n"/>
      <c r="H31" s="26" t="n"/>
      <c r="I31" s="4" t="n"/>
      <c r="J31" s="11">
        <f>IF(I31="","",IFERROR(VLOOKUP(I31,'Stammdaten'!$A$2:$B$17,2,TRUE),0))</f>
        <v/>
      </c>
      <c r="K31" s="7" t="n"/>
      <c r="L31" s="8" t="n"/>
      <c r="M31" s="8" t="n"/>
      <c r="N31" s="8" t="n"/>
      <c r="O31" s="8" t="n"/>
      <c r="P31" s="8" t="n"/>
      <c r="Q31" s="28">
        <f>IF(G31="","",IFERROR(VLOOKUP(G31,'Stammdaten'!$D$2:$E$19,2,TRUE),0))</f>
        <v/>
      </c>
      <c r="R31" s="28">
        <f>IF(OR(G31="",Q31=""),"",Q31*(L31+M31+N31))</f>
        <v/>
      </c>
      <c r="S31" s="28">
        <f>IF(R31="","",R31*19%)</f>
        <v/>
      </c>
      <c r="T31" s="28">
        <f>IF(R31="","",R31+S31)</f>
        <v/>
      </c>
      <c r="U31" s="28">
        <f>IF(OR(G31="",Q31=""),"",Q31*(O31+P31))</f>
        <v/>
      </c>
      <c r="V31" s="28">
        <f>IF(OR(G31="",J31=""),"",G31*J31)</f>
        <v/>
      </c>
      <c r="W31" s="28">
        <f>IF(OR(G31="",K31=""),"",G31*K31)</f>
        <v/>
      </c>
      <c r="X31" s="26" t="n"/>
      <c r="Y31" s="28">
        <f>IF(G31="","",SUM(T31:X31))</f>
        <v/>
      </c>
      <c r="Z31" s="11">
        <f>IF(G31="","",IFERROR(Y31/G31,0))</f>
        <v/>
      </c>
      <c r="AA31" s="28">
        <f>IF(G31="","",G31+Y31)</f>
        <v/>
      </c>
      <c r="AB31" s="13">
        <f>IF(G31="","",IF(Z31&lt;=10%,"Im üblichen Rahmen","Prüfung erforderlich"))</f>
        <v/>
      </c>
      <c r="AC31" s="4" t="n"/>
    </row>
    <row r="32">
      <c r="A32" s="2" t="n"/>
      <c r="B32" s="25" t="n"/>
      <c r="C32" s="4" t="n"/>
      <c r="D32" s="4" t="n"/>
      <c r="E32" s="4" t="n"/>
      <c r="F32" s="4" t="n"/>
      <c r="G32" s="26" t="n"/>
      <c r="H32" s="26" t="n"/>
      <c r="I32" s="4" t="n"/>
      <c r="J32" s="6">
        <f>IF(I32="","",IFERROR(VLOOKUP(I32,'Stammdaten'!$A$2:$B$17,2,TRUE),0))</f>
        <v/>
      </c>
      <c r="K32" s="7" t="n"/>
      <c r="L32" s="8" t="n"/>
      <c r="M32" s="8" t="n"/>
      <c r="N32" s="8" t="n"/>
      <c r="O32" s="8" t="n"/>
      <c r="P32" s="8" t="n"/>
      <c r="Q32" s="27">
        <f>IF(G32="","",IFERROR(VLOOKUP(G32,'Stammdaten'!$D$2:$E$19,2,TRUE),0))</f>
        <v/>
      </c>
      <c r="R32" s="27">
        <f>IF(OR(G32="",Q32=""),"",Q32*(L32+M32+N32))</f>
        <v/>
      </c>
      <c r="S32" s="27">
        <f>IF(R32="","",R32*19%)</f>
        <v/>
      </c>
      <c r="T32" s="27">
        <f>IF(R32="","",R32+S32)</f>
        <v/>
      </c>
      <c r="U32" s="27">
        <f>IF(OR(G32="",Q32=""),"",Q32*(O32+P32))</f>
        <v/>
      </c>
      <c r="V32" s="27">
        <f>IF(OR(G32="",J32=""),"",G32*J32)</f>
        <v/>
      </c>
      <c r="W32" s="27">
        <f>IF(OR(G32="",K32=""),"",G32*K32)</f>
        <v/>
      </c>
      <c r="X32" s="26" t="n"/>
      <c r="Y32" s="27">
        <f>IF(G32="","",SUM(T32:X32))</f>
        <v/>
      </c>
      <c r="Z32" s="6">
        <f>IF(G32="","",IFERROR(Y32/G32,0))</f>
        <v/>
      </c>
      <c r="AA32" s="27">
        <f>IF(G32="","",G32+Y32)</f>
        <v/>
      </c>
      <c r="AB32" s="10">
        <f>IF(G32="","",IF(Z32&lt;=10%,"Im üblichen Rahmen","Prüfung erforderlich"))</f>
        <v/>
      </c>
      <c r="AC32" s="4" t="n"/>
    </row>
    <row r="33">
      <c r="A33" s="2" t="n"/>
      <c r="B33" s="25" t="n"/>
      <c r="C33" s="4" t="n"/>
      <c r="D33" s="4" t="n"/>
      <c r="E33" s="4" t="n"/>
      <c r="F33" s="4" t="n"/>
      <c r="G33" s="26" t="n"/>
      <c r="H33" s="26" t="n"/>
      <c r="I33" s="4" t="n"/>
      <c r="J33" s="11">
        <f>IF(I33="","",IFERROR(VLOOKUP(I33,'Stammdaten'!$A$2:$B$17,2,TRUE),0))</f>
        <v/>
      </c>
      <c r="K33" s="7" t="n"/>
      <c r="L33" s="8" t="n"/>
      <c r="M33" s="8" t="n"/>
      <c r="N33" s="8" t="n"/>
      <c r="O33" s="8" t="n"/>
      <c r="P33" s="8" t="n"/>
      <c r="Q33" s="28">
        <f>IF(G33="","",IFERROR(VLOOKUP(G33,'Stammdaten'!$D$2:$E$19,2,TRUE),0))</f>
        <v/>
      </c>
      <c r="R33" s="28">
        <f>IF(OR(G33="",Q33=""),"",Q33*(L33+M33+N33))</f>
        <v/>
      </c>
      <c r="S33" s="28">
        <f>IF(R33="","",R33*19%)</f>
        <v/>
      </c>
      <c r="T33" s="28">
        <f>IF(R33="","",R33+S33)</f>
        <v/>
      </c>
      <c r="U33" s="28">
        <f>IF(OR(G33="",Q33=""),"",Q33*(O33+P33))</f>
        <v/>
      </c>
      <c r="V33" s="28">
        <f>IF(OR(G33="",J33=""),"",G33*J33)</f>
        <v/>
      </c>
      <c r="W33" s="28">
        <f>IF(OR(G33="",K33=""),"",G33*K33)</f>
        <v/>
      </c>
      <c r="X33" s="26" t="n"/>
      <c r="Y33" s="28">
        <f>IF(G33="","",SUM(T33:X33))</f>
        <v/>
      </c>
      <c r="Z33" s="11">
        <f>IF(G33="","",IFERROR(Y33/G33,0))</f>
        <v/>
      </c>
      <c r="AA33" s="28">
        <f>IF(G33="","",G33+Y33)</f>
        <v/>
      </c>
      <c r="AB33" s="13">
        <f>IF(G33="","",IF(Z33&lt;=10%,"Im üblichen Rahmen","Prüfung erforderlich"))</f>
        <v/>
      </c>
      <c r="AC33" s="4" t="n"/>
    </row>
    <row r="34">
      <c r="A34" s="2" t="n"/>
      <c r="B34" s="25" t="n"/>
      <c r="C34" s="4" t="n"/>
      <c r="D34" s="4" t="n"/>
      <c r="E34" s="4" t="n"/>
      <c r="F34" s="4" t="n"/>
      <c r="G34" s="26" t="n"/>
      <c r="H34" s="26" t="n"/>
      <c r="I34" s="4" t="n"/>
      <c r="J34" s="6">
        <f>IF(I34="","",IFERROR(VLOOKUP(I34,'Stammdaten'!$A$2:$B$17,2,TRUE),0))</f>
        <v/>
      </c>
      <c r="K34" s="7" t="n"/>
      <c r="L34" s="8" t="n"/>
      <c r="M34" s="8" t="n"/>
      <c r="N34" s="8" t="n"/>
      <c r="O34" s="8" t="n"/>
      <c r="P34" s="8" t="n"/>
      <c r="Q34" s="27">
        <f>IF(G34="","",IFERROR(VLOOKUP(G34,'Stammdaten'!$D$2:$E$19,2,TRUE),0))</f>
        <v/>
      </c>
      <c r="R34" s="27">
        <f>IF(OR(G34="",Q34=""),"",Q34*(L34+M34+N34))</f>
        <v/>
      </c>
      <c r="S34" s="27">
        <f>IF(R34="","",R34*19%)</f>
        <v/>
      </c>
      <c r="T34" s="27">
        <f>IF(R34="","",R34+S34)</f>
        <v/>
      </c>
      <c r="U34" s="27">
        <f>IF(OR(G34="",Q34=""),"",Q34*(O34+P34))</f>
        <v/>
      </c>
      <c r="V34" s="27">
        <f>IF(OR(G34="",J34=""),"",G34*J34)</f>
        <v/>
      </c>
      <c r="W34" s="27">
        <f>IF(OR(G34="",K34=""),"",G34*K34)</f>
        <v/>
      </c>
      <c r="X34" s="26" t="n"/>
      <c r="Y34" s="27">
        <f>IF(G34="","",SUM(T34:X34))</f>
        <v/>
      </c>
      <c r="Z34" s="6">
        <f>IF(G34="","",IFERROR(Y34/G34,0))</f>
        <v/>
      </c>
      <c r="AA34" s="27">
        <f>IF(G34="","",G34+Y34)</f>
        <v/>
      </c>
      <c r="AB34" s="10">
        <f>IF(G34="","",IF(Z34&lt;=10%,"Im üblichen Rahmen","Prüfung erforderlich"))</f>
        <v/>
      </c>
      <c r="AC34" s="4" t="n"/>
    </row>
    <row r="35">
      <c r="A35" s="2" t="n"/>
      <c r="B35" s="25" t="n"/>
      <c r="C35" s="4" t="n"/>
      <c r="D35" s="4" t="n"/>
      <c r="E35" s="4" t="n"/>
      <c r="F35" s="4" t="n"/>
      <c r="G35" s="26" t="n"/>
      <c r="H35" s="26" t="n"/>
      <c r="I35" s="4" t="n"/>
      <c r="J35" s="11">
        <f>IF(I35="","",IFERROR(VLOOKUP(I35,'Stammdaten'!$A$2:$B$17,2,TRUE),0))</f>
        <v/>
      </c>
      <c r="K35" s="7" t="n"/>
      <c r="L35" s="8" t="n"/>
      <c r="M35" s="8" t="n"/>
      <c r="N35" s="8" t="n"/>
      <c r="O35" s="8" t="n"/>
      <c r="P35" s="8" t="n"/>
      <c r="Q35" s="28">
        <f>IF(G35="","",IFERROR(VLOOKUP(G35,'Stammdaten'!$D$2:$E$19,2,TRUE),0))</f>
        <v/>
      </c>
      <c r="R35" s="28">
        <f>IF(OR(G35="",Q35=""),"",Q35*(L35+M35+N35))</f>
        <v/>
      </c>
      <c r="S35" s="28">
        <f>IF(R35="","",R35*19%)</f>
        <v/>
      </c>
      <c r="T35" s="28">
        <f>IF(R35="","",R35+S35)</f>
        <v/>
      </c>
      <c r="U35" s="28">
        <f>IF(OR(G35="",Q35=""),"",Q35*(O35+P35))</f>
        <v/>
      </c>
      <c r="V35" s="28">
        <f>IF(OR(G35="",J35=""),"",G35*J35)</f>
        <v/>
      </c>
      <c r="W35" s="28">
        <f>IF(OR(G35="",K35=""),"",G35*K35)</f>
        <v/>
      </c>
      <c r="X35" s="26" t="n"/>
      <c r="Y35" s="28">
        <f>IF(G35="","",SUM(T35:X35))</f>
        <v/>
      </c>
      <c r="Z35" s="11">
        <f>IF(G35="","",IFERROR(Y35/G35,0))</f>
        <v/>
      </c>
      <c r="AA35" s="28">
        <f>IF(G35="","",G35+Y35)</f>
        <v/>
      </c>
      <c r="AB35" s="13">
        <f>IF(G35="","",IF(Z35&lt;=10%,"Im üblichen Rahmen","Prüfung erforderlich"))</f>
        <v/>
      </c>
      <c r="AC35" s="4" t="n"/>
    </row>
    <row r="36">
      <c r="A36" s="2" t="n"/>
      <c r="B36" s="25" t="n"/>
      <c r="C36" s="4" t="n"/>
      <c r="D36" s="4" t="n"/>
      <c r="E36" s="4" t="n"/>
      <c r="F36" s="4" t="n"/>
      <c r="G36" s="26" t="n"/>
      <c r="H36" s="26" t="n"/>
      <c r="I36" s="4" t="n"/>
      <c r="J36" s="6">
        <f>IF(I36="","",IFERROR(VLOOKUP(I36,'Stammdaten'!$A$2:$B$17,2,TRUE),0))</f>
        <v/>
      </c>
      <c r="K36" s="7" t="n"/>
      <c r="L36" s="8" t="n"/>
      <c r="M36" s="8" t="n"/>
      <c r="N36" s="8" t="n"/>
      <c r="O36" s="8" t="n"/>
      <c r="P36" s="8" t="n"/>
      <c r="Q36" s="27">
        <f>IF(G36="","",IFERROR(VLOOKUP(G36,'Stammdaten'!$D$2:$E$19,2,TRUE),0))</f>
        <v/>
      </c>
      <c r="R36" s="27">
        <f>IF(OR(G36="",Q36=""),"",Q36*(L36+M36+N36))</f>
        <v/>
      </c>
      <c r="S36" s="27">
        <f>IF(R36="","",R36*19%)</f>
        <v/>
      </c>
      <c r="T36" s="27">
        <f>IF(R36="","",R36+S36)</f>
        <v/>
      </c>
      <c r="U36" s="27">
        <f>IF(OR(G36="",Q36=""),"",Q36*(O36+P36))</f>
        <v/>
      </c>
      <c r="V36" s="27">
        <f>IF(OR(G36="",J36=""),"",G36*J36)</f>
        <v/>
      </c>
      <c r="W36" s="27">
        <f>IF(OR(G36="",K36=""),"",G36*K36)</f>
        <v/>
      </c>
      <c r="X36" s="26" t="n"/>
      <c r="Y36" s="27">
        <f>IF(G36="","",SUM(T36:X36))</f>
        <v/>
      </c>
      <c r="Z36" s="6">
        <f>IF(G36="","",IFERROR(Y36/G36,0))</f>
        <v/>
      </c>
      <c r="AA36" s="27">
        <f>IF(G36="","",G36+Y36)</f>
        <v/>
      </c>
      <c r="AB36" s="10">
        <f>IF(G36="","",IF(Z36&lt;=10%,"Im üblichen Rahmen","Prüfung erforderlich"))</f>
        <v/>
      </c>
      <c r="AC36" s="4" t="n"/>
    </row>
    <row r="37">
      <c r="A37" s="2" t="n"/>
      <c r="B37" s="25" t="n"/>
      <c r="C37" s="4" t="n"/>
      <c r="D37" s="4" t="n"/>
      <c r="E37" s="4" t="n"/>
      <c r="F37" s="4" t="n"/>
      <c r="G37" s="26" t="n"/>
      <c r="H37" s="26" t="n"/>
      <c r="I37" s="4" t="n"/>
      <c r="J37" s="11">
        <f>IF(I37="","",IFERROR(VLOOKUP(I37,'Stammdaten'!$A$2:$B$17,2,TRUE),0))</f>
        <v/>
      </c>
      <c r="K37" s="7" t="n"/>
      <c r="L37" s="8" t="n"/>
      <c r="M37" s="8" t="n"/>
      <c r="N37" s="8" t="n"/>
      <c r="O37" s="8" t="n"/>
      <c r="P37" s="8" t="n"/>
      <c r="Q37" s="28">
        <f>IF(G37="","",IFERROR(VLOOKUP(G37,'Stammdaten'!$D$2:$E$19,2,TRUE),0))</f>
        <v/>
      </c>
      <c r="R37" s="28">
        <f>IF(OR(G37="",Q37=""),"",Q37*(L37+M37+N37))</f>
        <v/>
      </c>
      <c r="S37" s="28">
        <f>IF(R37="","",R37*19%)</f>
        <v/>
      </c>
      <c r="T37" s="28">
        <f>IF(R37="","",R37+S37)</f>
        <v/>
      </c>
      <c r="U37" s="28">
        <f>IF(OR(G37="",Q37=""),"",Q37*(O37+P37))</f>
        <v/>
      </c>
      <c r="V37" s="28">
        <f>IF(OR(G37="",J37=""),"",G37*J37)</f>
        <v/>
      </c>
      <c r="W37" s="28">
        <f>IF(OR(G37="",K37=""),"",G37*K37)</f>
        <v/>
      </c>
      <c r="X37" s="26" t="n"/>
      <c r="Y37" s="28">
        <f>IF(G37="","",SUM(T37:X37))</f>
        <v/>
      </c>
      <c r="Z37" s="11">
        <f>IF(G37="","",IFERROR(Y37/G37,0))</f>
        <v/>
      </c>
      <c r="AA37" s="28">
        <f>IF(G37="","",G37+Y37)</f>
        <v/>
      </c>
      <c r="AB37" s="13">
        <f>IF(G37="","",IF(Z37&lt;=10%,"Im üblichen Rahmen","Prüfung erforderlich"))</f>
        <v/>
      </c>
      <c r="AC37" s="4" t="n"/>
    </row>
    <row r="38">
      <c r="A38" s="2" t="n"/>
      <c r="B38" s="25" t="n"/>
      <c r="C38" s="4" t="n"/>
      <c r="D38" s="4" t="n"/>
      <c r="E38" s="4" t="n"/>
      <c r="F38" s="4" t="n"/>
      <c r="G38" s="26" t="n"/>
      <c r="H38" s="26" t="n"/>
      <c r="I38" s="4" t="n"/>
      <c r="J38" s="6">
        <f>IF(I38="","",IFERROR(VLOOKUP(I38,'Stammdaten'!$A$2:$B$17,2,TRUE),0))</f>
        <v/>
      </c>
      <c r="K38" s="7" t="n"/>
      <c r="L38" s="8" t="n"/>
      <c r="M38" s="8" t="n"/>
      <c r="N38" s="8" t="n"/>
      <c r="O38" s="8" t="n"/>
      <c r="P38" s="8" t="n"/>
      <c r="Q38" s="27">
        <f>IF(G38="","",IFERROR(VLOOKUP(G38,'Stammdaten'!$D$2:$E$19,2,TRUE),0))</f>
        <v/>
      </c>
      <c r="R38" s="27">
        <f>IF(OR(G38="",Q38=""),"",Q38*(L38+M38+N38))</f>
        <v/>
      </c>
      <c r="S38" s="27">
        <f>IF(R38="","",R38*19%)</f>
        <v/>
      </c>
      <c r="T38" s="27">
        <f>IF(R38="","",R38+S38)</f>
        <v/>
      </c>
      <c r="U38" s="27">
        <f>IF(OR(G38="",Q38=""),"",Q38*(O38+P38))</f>
        <v/>
      </c>
      <c r="V38" s="27">
        <f>IF(OR(G38="",J38=""),"",G38*J38)</f>
        <v/>
      </c>
      <c r="W38" s="27">
        <f>IF(OR(G38="",K38=""),"",G38*K38)</f>
        <v/>
      </c>
      <c r="X38" s="26" t="n"/>
      <c r="Y38" s="27">
        <f>IF(G38="","",SUM(T38:X38))</f>
        <v/>
      </c>
      <c r="Z38" s="6">
        <f>IF(G38="","",IFERROR(Y38/G38,0))</f>
        <v/>
      </c>
      <c r="AA38" s="27">
        <f>IF(G38="","",G38+Y38)</f>
        <v/>
      </c>
      <c r="AB38" s="10">
        <f>IF(G38="","",IF(Z38&lt;=10%,"Im üblichen Rahmen","Prüfung erforderlich"))</f>
        <v/>
      </c>
      <c r="AC38" s="4" t="n"/>
    </row>
    <row r="39">
      <c r="A39" s="2" t="n"/>
      <c r="B39" s="25" t="n"/>
      <c r="C39" s="4" t="n"/>
      <c r="D39" s="4" t="n"/>
      <c r="E39" s="4" t="n"/>
      <c r="F39" s="4" t="n"/>
      <c r="G39" s="26" t="n"/>
      <c r="H39" s="26" t="n"/>
      <c r="I39" s="4" t="n"/>
      <c r="J39" s="11">
        <f>IF(I39="","",IFERROR(VLOOKUP(I39,'Stammdaten'!$A$2:$B$17,2,TRUE),0))</f>
        <v/>
      </c>
      <c r="K39" s="7" t="n"/>
      <c r="L39" s="8" t="n"/>
      <c r="M39" s="8" t="n"/>
      <c r="N39" s="8" t="n"/>
      <c r="O39" s="8" t="n"/>
      <c r="P39" s="8" t="n"/>
      <c r="Q39" s="28">
        <f>IF(G39="","",IFERROR(VLOOKUP(G39,'Stammdaten'!$D$2:$E$19,2,TRUE),0))</f>
        <v/>
      </c>
      <c r="R39" s="28">
        <f>IF(OR(G39="",Q39=""),"",Q39*(L39+M39+N39))</f>
        <v/>
      </c>
      <c r="S39" s="28">
        <f>IF(R39="","",R39*19%)</f>
        <v/>
      </c>
      <c r="T39" s="28">
        <f>IF(R39="","",R39+S39)</f>
        <v/>
      </c>
      <c r="U39" s="28">
        <f>IF(OR(G39="",Q39=""),"",Q39*(O39+P39))</f>
        <v/>
      </c>
      <c r="V39" s="28">
        <f>IF(OR(G39="",J39=""),"",G39*J39)</f>
        <v/>
      </c>
      <c r="W39" s="28">
        <f>IF(OR(G39="",K39=""),"",G39*K39)</f>
        <v/>
      </c>
      <c r="X39" s="26" t="n"/>
      <c r="Y39" s="28">
        <f>IF(G39="","",SUM(T39:X39))</f>
        <v/>
      </c>
      <c r="Z39" s="11">
        <f>IF(G39="","",IFERROR(Y39/G39,0))</f>
        <v/>
      </c>
      <c r="AA39" s="28">
        <f>IF(G39="","",G39+Y39)</f>
        <v/>
      </c>
      <c r="AB39" s="13">
        <f>IF(G39="","",IF(Z39&lt;=10%,"Im üblichen Rahmen","Prüfung erforderlich"))</f>
        <v/>
      </c>
      <c r="AC39" s="4" t="n"/>
    </row>
    <row r="40">
      <c r="A40" s="2" t="n"/>
      <c r="B40" s="25" t="n"/>
      <c r="C40" s="4" t="n"/>
      <c r="D40" s="4" t="n"/>
      <c r="E40" s="4" t="n"/>
      <c r="F40" s="4" t="n"/>
      <c r="G40" s="26" t="n"/>
      <c r="H40" s="26" t="n"/>
      <c r="I40" s="4" t="n"/>
      <c r="J40" s="6">
        <f>IF(I40="","",IFERROR(VLOOKUP(I40,'Stammdaten'!$A$2:$B$17,2,TRUE),0))</f>
        <v/>
      </c>
      <c r="K40" s="7" t="n"/>
      <c r="L40" s="8" t="n"/>
      <c r="M40" s="8" t="n"/>
      <c r="N40" s="8" t="n"/>
      <c r="O40" s="8" t="n"/>
      <c r="P40" s="8" t="n"/>
      <c r="Q40" s="27">
        <f>IF(G40="","",IFERROR(VLOOKUP(G40,'Stammdaten'!$D$2:$E$19,2,TRUE),0))</f>
        <v/>
      </c>
      <c r="R40" s="27">
        <f>IF(OR(G40="",Q40=""),"",Q40*(L40+M40+N40))</f>
        <v/>
      </c>
      <c r="S40" s="27">
        <f>IF(R40="","",R40*19%)</f>
        <v/>
      </c>
      <c r="T40" s="27">
        <f>IF(R40="","",R40+S40)</f>
        <v/>
      </c>
      <c r="U40" s="27">
        <f>IF(OR(G40="",Q40=""),"",Q40*(O40+P40))</f>
        <v/>
      </c>
      <c r="V40" s="27">
        <f>IF(OR(G40="",J40=""),"",G40*J40)</f>
        <v/>
      </c>
      <c r="W40" s="27">
        <f>IF(OR(G40="",K40=""),"",G40*K40)</f>
        <v/>
      </c>
      <c r="X40" s="26" t="n"/>
      <c r="Y40" s="27">
        <f>IF(G40="","",SUM(T40:X40))</f>
        <v/>
      </c>
      <c r="Z40" s="6">
        <f>IF(G40="","",IFERROR(Y40/G40,0))</f>
        <v/>
      </c>
      <c r="AA40" s="27">
        <f>IF(G40="","",G40+Y40)</f>
        <v/>
      </c>
      <c r="AB40" s="10">
        <f>IF(G40="","",IF(Z40&lt;=10%,"Im üblichen Rahmen","Prüfung erforderlich"))</f>
        <v/>
      </c>
      <c r="AC40" s="4" t="n"/>
    </row>
    <row r="41">
      <c r="A41" s="2" t="n"/>
      <c r="B41" s="25" t="n"/>
      <c r="C41" s="4" t="n"/>
      <c r="D41" s="4" t="n"/>
      <c r="E41" s="4" t="n"/>
      <c r="F41" s="4" t="n"/>
      <c r="G41" s="26" t="n"/>
      <c r="H41" s="26" t="n"/>
      <c r="I41" s="4" t="n"/>
      <c r="J41" s="11">
        <f>IF(I41="","",IFERROR(VLOOKUP(I41,'Stammdaten'!$A$2:$B$17,2,TRUE),0))</f>
        <v/>
      </c>
      <c r="K41" s="7" t="n"/>
      <c r="L41" s="8" t="n"/>
      <c r="M41" s="8" t="n"/>
      <c r="N41" s="8" t="n"/>
      <c r="O41" s="8" t="n"/>
      <c r="P41" s="8" t="n"/>
      <c r="Q41" s="28">
        <f>IF(G41="","",IFERROR(VLOOKUP(G41,'Stammdaten'!$D$2:$E$19,2,TRUE),0))</f>
        <v/>
      </c>
      <c r="R41" s="28">
        <f>IF(OR(G41="",Q41=""),"",Q41*(L41+M41+N41))</f>
        <v/>
      </c>
      <c r="S41" s="28">
        <f>IF(R41="","",R41*19%)</f>
        <v/>
      </c>
      <c r="T41" s="28">
        <f>IF(R41="","",R41+S41)</f>
        <v/>
      </c>
      <c r="U41" s="28">
        <f>IF(OR(G41="",Q41=""),"",Q41*(O41+P41))</f>
        <v/>
      </c>
      <c r="V41" s="28">
        <f>IF(OR(G41="",J41=""),"",G41*J41)</f>
        <v/>
      </c>
      <c r="W41" s="28">
        <f>IF(OR(G41="",K41=""),"",G41*K41)</f>
        <v/>
      </c>
      <c r="X41" s="26" t="n"/>
      <c r="Y41" s="28">
        <f>IF(G41="","",SUM(T41:X41))</f>
        <v/>
      </c>
      <c r="Z41" s="11">
        <f>IF(G41="","",IFERROR(Y41/G41,0))</f>
        <v/>
      </c>
      <c r="AA41" s="28">
        <f>IF(G41="","",G41+Y41)</f>
        <v/>
      </c>
      <c r="AB41" s="13">
        <f>IF(G41="","",IF(Z41&lt;=10%,"Im üblichen Rahmen","Prüfung erforderlich"))</f>
        <v/>
      </c>
      <c r="AC41" s="4" t="n"/>
    </row>
    <row r="42">
      <c r="A42" s="2" t="n"/>
      <c r="B42" s="25" t="n"/>
      <c r="C42" s="4" t="n"/>
      <c r="D42" s="4" t="n"/>
      <c r="E42" s="4" t="n"/>
      <c r="F42" s="4" t="n"/>
      <c r="G42" s="26" t="n"/>
      <c r="H42" s="26" t="n"/>
      <c r="I42" s="4" t="n"/>
      <c r="J42" s="6">
        <f>IF(I42="","",IFERROR(VLOOKUP(I42,'Stammdaten'!$A$2:$B$17,2,TRUE),0))</f>
        <v/>
      </c>
      <c r="K42" s="7" t="n"/>
      <c r="L42" s="8" t="n"/>
      <c r="M42" s="8" t="n"/>
      <c r="N42" s="8" t="n"/>
      <c r="O42" s="8" t="n"/>
      <c r="P42" s="8" t="n"/>
      <c r="Q42" s="27">
        <f>IF(G42="","",IFERROR(VLOOKUP(G42,'Stammdaten'!$D$2:$E$19,2,TRUE),0))</f>
        <v/>
      </c>
      <c r="R42" s="27">
        <f>IF(OR(G42="",Q42=""),"",Q42*(L42+M42+N42))</f>
        <v/>
      </c>
      <c r="S42" s="27">
        <f>IF(R42="","",R42*19%)</f>
        <v/>
      </c>
      <c r="T42" s="27">
        <f>IF(R42="","",R42+S42)</f>
        <v/>
      </c>
      <c r="U42" s="27">
        <f>IF(OR(G42="",Q42=""),"",Q42*(O42+P42))</f>
        <v/>
      </c>
      <c r="V42" s="27">
        <f>IF(OR(G42="",J42=""),"",G42*J42)</f>
        <v/>
      </c>
      <c r="W42" s="27">
        <f>IF(OR(G42="",K42=""),"",G42*K42)</f>
        <v/>
      </c>
      <c r="X42" s="26" t="n"/>
      <c r="Y42" s="27">
        <f>IF(G42="","",SUM(T42:X42))</f>
        <v/>
      </c>
      <c r="Z42" s="6">
        <f>IF(G42="","",IFERROR(Y42/G42,0))</f>
        <v/>
      </c>
      <c r="AA42" s="27">
        <f>IF(G42="","",G42+Y42)</f>
        <v/>
      </c>
      <c r="AB42" s="10">
        <f>IF(G42="","",IF(Z42&lt;=10%,"Im üblichen Rahmen","Prüfung erforderlich"))</f>
        <v/>
      </c>
      <c r="AC42" s="4" t="n"/>
    </row>
    <row r="43">
      <c r="A43" s="2" t="n"/>
      <c r="B43" s="25" t="n"/>
      <c r="C43" s="4" t="n"/>
      <c r="D43" s="4" t="n"/>
      <c r="E43" s="4" t="n"/>
      <c r="F43" s="4" t="n"/>
      <c r="G43" s="26" t="n"/>
      <c r="H43" s="26" t="n"/>
      <c r="I43" s="4" t="n"/>
      <c r="J43" s="11">
        <f>IF(I43="","",IFERROR(VLOOKUP(I43,'Stammdaten'!$A$2:$B$17,2,TRUE),0))</f>
        <v/>
      </c>
      <c r="K43" s="7" t="n"/>
      <c r="L43" s="8" t="n"/>
      <c r="M43" s="8" t="n"/>
      <c r="N43" s="8" t="n"/>
      <c r="O43" s="8" t="n"/>
      <c r="P43" s="8" t="n"/>
      <c r="Q43" s="28">
        <f>IF(G43="","",IFERROR(VLOOKUP(G43,'Stammdaten'!$D$2:$E$19,2,TRUE),0))</f>
        <v/>
      </c>
      <c r="R43" s="28">
        <f>IF(OR(G43="",Q43=""),"",Q43*(L43+M43+N43))</f>
        <v/>
      </c>
      <c r="S43" s="28">
        <f>IF(R43="","",R43*19%)</f>
        <v/>
      </c>
      <c r="T43" s="28">
        <f>IF(R43="","",R43+S43)</f>
        <v/>
      </c>
      <c r="U43" s="28">
        <f>IF(OR(G43="",Q43=""),"",Q43*(O43+P43))</f>
        <v/>
      </c>
      <c r="V43" s="28">
        <f>IF(OR(G43="",J43=""),"",G43*J43)</f>
        <v/>
      </c>
      <c r="W43" s="28">
        <f>IF(OR(G43="",K43=""),"",G43*K43)</f>
        <v/>
      </c>
      <c r="X43" s="26" t="n"/>
      <c r="Y43" s="28">
        <f>IF(G43="","",SUM(T43:X43))</f>
        <v/>
      </c>
      <c r="Z43" s="11">
        <f>IF(G43="","",IFERROR(Y43/G43,0))</f>
        <v/>
      </c>
      <c r="AA43" s="28">
        <f>IF(G43="","",G43+Y43)</f>
        <v/>
      </c>
      <c r="AB43" s="13">
        <f>IF(G43="","",IF(Z43&lt;=10%,"Im üblichen Rahmen","Prüfung erforderlich"))</f>
        <v/>
      </c>
      <c r="AC43" s="4" t="n"/>
    </row>
    <row r="44">
      <c r="A44" s="2" t="n"/>
      <c r="B44" s="25" t="n"/>
      <c r="C44" s="4" t="n"/>
      <c r="D44" s="4" t="n"/>
      <c r="E44" s="4" t="n"/>
      <c r="F44" s="4" t="n"/>
      <c r="G44" s="26" t="n"/>
      <c r="H44" s="26" t="n"/>
      <c r="I44" s="4" t="n"/>
      <c r="J44" s="6">
        <f>IF(I44="","",IFERROR(VLOOKUP(I44,'Stammdaten'!$A$2:$B$17,2,TRUE),0))</f>
        <v/>
      </c>
      <c r="K44" s="7" t="n"/>
      <c r="L44" s="8" t="n"/>
      <c r="M44" s="8" t="n"/>
      <c r="N44" s="8" t="n"/>
      <c r="O44" s="8" t="n"/>
      <c r="P44" s="8" t="n"/>
      <c r="Q44" s="27">
        <f>IF(G44="","",IFERROR(VLOOKUP(G44,'Stammdaten'!$D$2:$E$19,2,TRUE),0))</f>
        <v/>
      </c>
      <c r="R44" s="27">
        <f>IF(OR(G44="",Q44=""),"",Q44*(L44+M44+N44))</f>
        <v/>
      </c>
      <c r="S44" s="27">
        <f>IF(R44="","",R44*19%)</f>
        <v/>
      </c>
      <c r="T44" s="27">
        <f>IF(R44="","",R44+S44)</f>
        <v/>
      </c>
      <c r="U44" s="27">
        <f>IF(OR(G44="",Q44=""),"",Q44*(O44+P44))</f>
        <v/>
      </c>
      <c r="V44" s="27">
        <f>IF(OR(G44="",J44=""),"",G44*J44)</f>
        <v/>
      </c>
      <c r="W44" s="27">
        <f>IF(OR(G44="",K44=""),"",G44*K44)</f>
        <v/>
      </c>
      <c r="X44" s="26" t="n"/>
      <c r="Y44" s="27">
        <f>IF(G44="","",SUM(T44:X44))</f>
        <v/>
      </c>
      <c r="Z44" s="6">
        <f>IF(G44="","",IFERROR(Y44/G44,0))</f>
        <v/>
      </c>
      <c r="AA44" s="27">
        <f>IF(G44="","",G44+Y44)</f>
        <v/>
      </c>
      <c r="AB44" s="10">
        <f>IF(G44="","",IF(Z44&lt;=10%,"Im üblichen Rahmen","Prüfung erforderlich"))</f>
        <v/>
      </c>
      <c r="AC44" s="4" t="n"/>
    </row>
    <row r="45">
      <c r="A45" s="2" t="n"/>
      <c r="B45" s="25" t="n"/>
      <c r="C45" s="4" t="n"/>
      <c r="D45" s="4" t="n"/>
      <c r="E45" s="4" t="n"/>
      <c r="F45" s="4" t="n"/>
      <c r="G45" s="26" t="n"/>
      <c r="H45" s="26" t="n"/>
      <c r="I45" s="4" t="n"/>
      <c r="J45" s="11">
        <f>IF(I45="","",IFERROR(VLOOKUP(I45,'Stammdaten'!$A$2:$B$17,2,TRUE),0))</f>
        <v/>
      </c>
      <c r="K45" s="7" t="n"/>
      <c r="L45" s="8" t="n"/>
      <c r="M45" s="8" t="n"/>
      <c r="N45" s="8" t="n"/>
      <c r="O45" s="8" t="n"/>
      <c r="P45" s="8" t="n"/>
      <c r="Q45" s="28">
        <f>IF(G45="","",IFERROR(VLOOKUP(G45,'Stammdaten'!$D$2:$E$19,2,TRUE),0))</f>
        <v/>
      </c>
      <c r="R45" s="28">
        <f>IF(OR(G45="",Q45=""),"",Q45*(L45+M45+N45))</f>
        <v/>
      </c>
      <c r="S45" s="28">
        <f>IF(R45="","",R45*19%)</f>
        <v/>
      </c>
      <c r="T45" s="28">
        <f>IF(R45="","",R45+S45)</f>
        <v/>
      </c>
      <c r="U45" s="28">
        <f>IF(OR(G45="",Q45=""),"",Q45*(O45+P45))</f>
        <v/>
      </c>
      <c r="V45" s="28">
        <f>IF(OR(G45="",J45=""),"",G45*J45)</f>
        <v/>
      </c>
      <c r="W45" s="28">
        <f>IF(OR(G45="",K45=""),"",G45*K45)</f>
        <v/>
      </c>
      <c r="X45" s="26" t="n"/>
      <c r="Y45" s="28">
        <f>IF(G45="","",SUM(T45:X45))</f>
        <v/>
      </c>
      <c r="Z45" s="11">
        <f>IF(G45="","",IFERROR(Y45/G45,0))</f>
        <v/>
      </c>
      <c r="AA45" s="28">
        <f>IF(G45="","",G45+Y45)</f>
        <v/>
      </c>
      <c r="AB45" s="13">
        <f>IF(G45="","",IF(Z45&lt;=10%,"Im üblichen Rahmen","Prüfung erforderlich"))</f>
        <v/>
      </c>
      <c r="AC45" s="4" t="n"/>
    </row>
    <row r="46">
      <c r="A46" s="2" t="n"/>
      <c r="B46" s="25" t="n"/>
      <c r="C46" s="4" t="n"/>
      <c r="D46" s="4" t="n"/>
      <c r="E46" s="4" t="n"/>
      <c r="F46" s="4" t="n"/>
      <c r="G46" s="26" t="n"/>
      <c r="H46" s="26" t="n"/>
      <c r="I46" s="4" t="n"/>
      <c r="J46" s="6">
        <f>IF(I46="","",IFERROR(VLOOKUP(I46,'Stammdaten'!$A$2:$B$17,2,TRUE),0))</f>
        <v/>
      </c>
      <c r="K46" s="7" t="n"/>
      <c r="L46" s="8" t="n"/>
      <c r="M46" s="8" t="n"/>
      <c r="N46" s="8" t="n"/>
      <c r="O46" s="8" t="n"/>
      <c r="P46" s="8" t="n"/>
      <c r="Q46" s="27">
        <f>IF(G46="","",IFERROR(VLOOKUP(G46,'Stammdaten'!$D$2:$E$19,2,TRUE),0))</f>
        <v/>
      </c>
      <c r="R46" s="27">
        <f>IF(OR(G46="",Q46=""),"",Q46*(L46+M46+N46))</f>
        <v/>
      </c>
      <c r="S46" s="27">
        <f>IF(R46="","",R46*19%)</f>
        <v/>
      </c>
      <c r="T46" s="27">
        <f>IF(R46="","",R46+S46)</f>
        <v/>
      </c>
      <c r="U46" s="27">
        <f>IF(OR(G46="",Q46=""),"",Q46*(O46+P46))</f>
        <v/>
      </c>
      <c r="V46" s="27">
        <f>IF(OR(G46="",J46=""),"",G46*J46)</f>
        <v/>
      </c>
      <c r="W46" s="27">
        <f>IF(OR(G46="",K46=""),"",G46*K46)</f>
        <v/>
      </c>
      <c r="X46" s="26" t="n"/>
      <c r="Y46" s="27">
        <f>IF(G46="","",SUM(T46:X46))</f>
        <v/>
      </c>
      <c r="Z46" s="6">
        <f>IF(G46="","",IFERROR(Y46/G46,0))</f>
        <v/>
      </c>
      <c r="AA46" s="27">
        <f>IF(G46="","",G46+Y46)</f>
        <v/>
      </c>
      <c r="AB46" s="10">
        <f>IF(G46="","",IF(Z46&lt;=10%,"Im üblichen Rahmen","Prüfung erforderlich"))</f>
        <v/>
      </c>
      <c r="AC46" s="4" t="n"/>
    </row>
    <row r="47">
      <c r="A47" s="2" t="n"/>
      <c r="B47" s="25" t="n"/>
      <c r="C47" s="4" t="n"/>
      <c r="D47" s="4" t="n"/>
      <c r="E47" s="4" t="n"/>
      <c r="F47" s="4" t="n"/>
      <c r="G47" s="26" t="n"/>
      <c r="H47" s="26" t="n"/>
      <c r="I47" s="4" t="n"/>
      <c r="J47" s="11">
        <f>IF(I47="","",IFERROR(VLOOKUP(I47,'Stammdaten'!$A$2:$B$17,2,TRUE),0))</f>
        <v/>
      </c>
      <c r="K47" s="7" t="n"/>
      <c r="L47" s="8" t="n"/>
      <c r="M47" s="8" t="n"/>
      <c r="N47" s="8" t="n"/>
      <c r="O47" s="8" t="n"/>
      <c r="P47" s="8" t="n"/>
      <c r="Q47" s="28">
        <f>IF(G47="","",IFERROR(VLOOKUP(G47,'Stammdaten'!$D$2:$E$19,2,TRUE),0))</f>
        <v/>
      </c>
      <c r="R47" s="28">
        <f>IF(OR(G47="",Q47=""),"",Q47*(L47+M47+N47))</f>
        <v/>
      </c>
      <c r="S47" s="28">
        <f>IF(R47="","",R47*19%)</f>
        <v/>
      </c>
      <c r="T47" s="28">
        <f>IF(R47="","",R47+S47)</f>
        <v/>
      </c>
      <c r="U47" s="28">
        <f>IF(OR(G47="",Q47=""),"",Q47*(O47+P47))</f>
        <v/>
      </c>
      <c r="V47" s="28">
        <f>IF(OR(G47="",J47=""),"",G47*J47)</f>
        <v/>
      </c>
      <c r="W47" s="28">
        <f>IF(OR(G47="",K47=""),"",G47*K47)</f>
        <v/>
      </c>
      <c r="X47" s="26" t="n"/>
      <c r="Y47" s="28">
        <f>IF(G47="","",SUM(T47:X47))</f>
        <v/>
      </c>
      <c r="Z47" s="11">
        <f>IF(G47="","",IFERROR(Y47/G47,0))</f>
        <v/>
      </c>
      <c r="AA47" s="28">
        <f>IF(G47="","",G47+Y47)</f>
        <v/>
      </c>
      <c r="AB47" s="13">
        <f>IF(G47="","",IF(Z47&lt;=10%,"Im üblichen Rahmen","Prüfung erforderlich"))</f>
        <v/>
      </c>
      <c r="AC47" s="4" t="n"/>
    </row>
    <row r="48">
      <c r="A48" s="2" t="n"/>
      <c r="B48" s="25" t="n"/>
      <c r="C48" s="4" t="n"/>
      <c r="D48" s="4" t="n"/>
      <c r="E48" s="4" t="n"/>
      <c r="F48" s="4" t="n"/>
      <c r="G48" s="26" t="n"/>
      <c r="H48" s="26" t="n"/>
      <c r="I48" s="4" t="n"/>
      <c r="J48" s="6">
        <f>IF(I48="","",IFERROR(VLOOKUP(I48,'Stammdaten'!$A$2:$B$17,2,TRUE),0))</f>
        <v/>
      </c>
      <c r="K48" s="7" t="n"/>
      <c r="L48" s="8" t="n"/>
      <c r="M48" s="8" t="n"/>
      <c r="N48" s="8" t="n"/>
      <c r="O48" s="8" t="n"/>
      <c r="P48" s="8" t="n"/>
      <c r="Q48" s="27">
        <f>IF(G48="","",IFERROR(VLOOKUP(G48,'Stammdaten'!$D$2:$E$19,2,TRUE),0))</f>
        <v/>
      </c>
      <c r="R48" s="27">
        <f>IF(OR(G48="",Q48=""),"",Q48*(L48+M48+N48))</f>
        <v/>
      </c>
      <c r="S48" s="27">
        <f>IF(R48="","",R48*19%)</f>
        <v/>
      </c>
      <c r="T48" s="27">
        <f>IF(R48="","",R48+S48)</f>
        <v/>
      </c>
      <c r="U48" s="27">
        <f>IF(OR(G48="",Q48=""),"",Q48*(O48+P48))</f>
        <v/>
      </c>
      <c r="V48" s="27">
        <f>IF(OR(G48="",J48=""),"",G48*J48)</f>
        <v/>
      </c>
      <c r="W48" s="27">
        <f>IF(OR(G48="",K48=""),"",G48*K48)</f>
        <v/>
      </c>
      <c r="X48" s="26" t="n"/>
      <c r="Y48" s="27">
        <f>IF(G48="","",SUM(T48:X48))</f>
        <v/>
      </c>
      <c r="Z48" s="6">
        <f>IF(G48="","",IFERROR(Y48/G48,0))</f>
        <v/>
      </c>
      <c r="AA48" s="27">
        <f>IF(G48="","",G48+Y48)</f>
        <v/>
      </c>
      <c r="AB48" s="10">
        <f>IF(G48="","",IF(Z48&lt;=10%,"Im üblichen Rahmen","Prüfung erforderlich"))</f>
        <v/>
      </c>
      <c r="AC48" s="4" t="n"/>
    </row>
    <row r="49">
      <c r="A49" s="2" t="n"/>
      <c r="B49" s="25" t="n"/>
      <c r="C49" s="4" t="n"/>
      <c r="D49" s="4" t="n"/>
      <c r="E49" s="4" t="n"/>
      <c r="F49" s="4" t="n"/>
      <c r="G49" s="26" t="n"/>
      <c r="H49" s="26" t="n"/>
      <c r="I49" s="4" t="n"/>
      <c r="J49" s="11">
        <f>IF(I49="","",IFERROR(VLOOKUP(I49,'Stammdaten'!$A$2:$B$17,2,TRUE),0))</f>
        <v/>
      </c>
      <c r="K49" s="7" t="n"/>
      <c r="L49" s="8" t="n"/>
      <c r="M49" s="8" t="n"/>
      <c r="N49" s="8" t="n"/>
      <c r="O49" s="8" t="n"/>
      <c r="P49" s="8" t="n"/>
      <c r="Q49" s="28">
        <f>IF(G49="","",IFERROR(VLOOKUP(G49,'Stammdaten'!$D$2:$E$19,2,TRUE),0))</f>
        <v/>
      </c>
      <c r="R49" s="28">
        <f>IF(OR(G49="",Q49=""),"",Q49*(L49+M49+N49))</f>
        <v/>
      </c>
      <c r="S49" s="28">
        <f>IF(R49="","",R49*19%)</f>
        <v/>
      </c>
      <c r="T49" s="28">
        <f>IF(R49="","",R49+S49)</f>
        <v/>
      </c>
      <c r="U49" s="28">
        <f>IF(OR(G49="",Q49=""),"",Q49*(O49+P49))</f>
        <v/>
      </c>
      <c r="V49" s="28">
        <f>IF(OR(G49="",J49=""),"",G49*J49)</f>
        <v/>
      </c>
      <c r="W49" s="28">
        <f>IF(OR(G49="",K49=""),"",G49*K49)</f>
        <v/>
      </c>
      <c r="X49" s="26" t="n"/>
      <c r="Y49" s="28">
        <f>IF(G49="","",SUM(T49:X49))</f>
        <v/>
      </c>
      <c r="Z49" s="11">
        <f>IF(G49="","",IFERROR(Y49/G49,0))</f>
        <v/>
      </c>
      <c r="AA49" s="28">
        <f>IF(G49="","",G49+Y49)</f>
        <v/>
      </c>
      <c r="AB49" s="13">
        <f>IF(G49="","",IF(Z49&lt;=10%,"Im üblichen Rahmen","Prüfung erforderlich"))</f>
        <v/>
      </c>
      <c r="AC49" s="4" t="n"/>
    </row>
    <row r="50">
      <c r="A50" s="2" t="n"/>
      <c r="B50" s="25" t="n"/>
      <c r="C50" s="4" t="n"/>
      <c r="D50" s="4" t="n"/>
      <c r="E50" s="4" t="n"/>
      <c r="F50" s="4" t="n"/>
      <c r="G50" s="26" t="n"/>
      <c r="H50" s="26" t="n"/>
      <c r="I50" s="4" t="n"/>
      <c r="J50" s="6">
        <f>IF(I50="","",IFERROR(VLOOKUP(I50,'Stammdaten'!$A$2:$B$17,2,TRUE),0))</f>
        <v/>
      </c>
      <c r="K50" s="7" t="n"/>
      <c r="L50" s="8" t="n"/>
      <c r="M50" s="8" t="n"/>
      <c r="N50" s="8" t="n"/>
      <c r="O50" s="8" t="n"/>
      <c r="P50" s="8" t="n"/>
      <c r="Q50" s="27">
        <f>IF(G50="","",IFERROR(VLOOKUP(G50,'Stammdaten'!$D$2:$E$19,2,TRUE),0))</f>
        <v/>
      </c>
      <c r="R50" s="27">
        <f>IF(OR(G50="",Q50=""),"",Q50*(L50+M50+N50))</f>
        <v/>
      </c>
      <c r="S50" s="27">
        <f>IF(R50="","",R50*19%)</f>
        <v/>
      </c>
      <c r="T50" s="27">
        <f>IF(R50="","",R50+S50)</f>
        <v/>
      </c>
      <c r="U50" s="27">
        <f>IF(OR(G50="",Q50=""),"",Q50*(O50+P50))</f>
        <v/>
      </c>
      <c r="V50" s="27">
        <f>IF(OR(G50="",J50=""),"",G50*J50)</f>
        <v/>
      </c>
      <c r="W50" s="27">
        <f>IF(OR(G50="",K50=""),"",G50*K50)</f>
        <v/>
      </c>
      <c r="X50" s="26" t="n"/>
      <c r="Y50" s="27">
        <f>IF(G50="","",SUM(T50:X50))</f>
        <v/>
      </c>
      <c r="Z50" s="6">
        <f>IF(G50="","",IFERROR(Y50/G50,0))</f>
        <v/>
      </c>
      <c r="AA50" s="27">
        <f>IF(G50="","",G50+Y50)</f>
        <v/>
      </c>
      <c r="AB50" s="10">
        <f>IF(G50="","",IF(Z50&lt;=10%,"Im üblichen Rahmen","Prüfung erforderlich"))</f>
        <v/>
      </c>
      <c r="AC50" s="4" t="n"/>
    </row>
    <row r="51">
      <c r="A51" s="2" t="n"/>
      <c r="B51" s="25" t="n"/>
      <c r="C51" s="4" t="n"/>
      <c r="D51" s="4" t="n"/>
      <c r="E51" s="4" t="n"/>
      <c r="F51" s="4" t="n"/>
      <c r="G51" s="26" t="n"/>
      <c r="H51" s="26" t="n"/>
      <c r="I51" s="4" t="n"/>
      <c r="J51" s="11">
        <f>IF(I51="","",IFERROR(VLOOKUP(I51,'Stammdaten'!$A$2:$B$17,2,TRUE),0))</f>
        <v/>
      </c>
      <c r="K51" s="7" t="n"/>
      <c r="L51" s="8" t="n"/>
      <c r="M51" s="8" t="n"/>
      <c r="N51" s="8" t="n"/>
      <c r="O51" s="8" t="n"/>
      <c r="P51" s="8" t="n"/>
      <c r="Q51" s="28">
        <f>IF(G51="","",IFERROR(VLOOKUP(G51,'Stammdaten'!$D$2:$E$19,2,TRUE),0))</f>
        <v/>
      </c>
      <c r="R51" s="28">
        <f>IF(OR(G51="",Q51=""),"",Q51*(L51+M51+N51))</f>
        <v/>
      </c>
      <c r="S51" s="28">
        <f>IF(R51="","",R51*19%)</f>
        <v/>
      </c>
      <c r="T51" s="28">
        <f>IF(R51="","",R51+S51)</f>
        <v/>
      </c>
      <c r="U51" s="28">
        <f>IF(OR(G51="",Q51=""),"",Q51*(O51+P51))</f>
        <v/>
      </c>
      <c r="V51" s="28">
        <f>IF(OR(G51="",J51=""),"",G51*J51)</f>
        <v/>
      </c>
      <c r="W51" s="28">
        <f>IF(OR(G51="",K51=""),"",G51*K51)</f>
        <v/>
      </c>
      <c r="X51" s="26" t="n"/>
      <c r="Y51" s="28">
        <f>IF(G51="","",SUM(T51:X51))</f>
        <v/>
      </c>
      <c r="Z51" s="11">
        <f>IF(G51="","",IFERROR(Y51/G51,0))</f>
        <v/>
      </c>
      <c r="AA51" s="28">
        <f>IF(G51="","",G51+Y51)</f>
        <v/>
      </c>
      <c r="AB51" s="13">
        <f>IF(G51="","",IF(Z51&lt;=10%,"Im üblichen Rahmen","Prüfung erforderlich"))</f>
        <v/>
      </c>
      <c r="AC51" s="4" t="n"/>
    </row>
    <row r="52">
      <c r="A52" s="2" t="n"/>
      <c r="B52" s="25" t="n"/>
      <c r="C52" s="4" t="n"/>
      <c r="D52" s="4" t="n"/>
      <c r="E52" s="4" t="n"/>
      <c r="F52" s="4" t="n"/>
      <c r="G52" s="26" t="n"/>
      <c r="H52" s="26" t="n"/>
      <c r="I52" s="4" t="n"/>
      <c r="J52" s="6">
        <f>IF(I52="","",IFERROR(VLOOKUP(I52,'Stammdaten'!$A$2:$B$17,2,TRUE),0))</f>
        <v/>
      </c>
      <c r="K52" s="7" t="n"/>
      <c r="L52" s="8" t="n"/>
      <c r="M52" s="8" t="n"/>
      <c r="N52" s="8" t="n"/>
      <c r="O52" s="8" t="n"/>
      <c r="P52" s="8" t="n"/>
      <c r="Q52" s="27">
        <f>IF(G52="","",IFERROR(VLOOKUP(G52,'Stammdaten'!$D$2:$E$19,2,TRUE),0))</f>
        <v/>
      </c>
      <c r="R52" s="27">
        <f>IF(OR(G52="",Q52=""),"",Q52*(L52+M52+N52))</f>
        <v/>
      </c>
      <c r="S52" s="27">
        <f>IF(R52="","",R52*19%)</f>
        <v/>
      </c>
      <c r="T52" s="27">
        <f>IF(R52="","",R52+S52)</f>
        <v/>
      </c>
      <c r="U52" s="27">
        <f>IF(OR(G52="",Q52=""),"",Q52*(O52+P52))</f>
        <v/>
      </c>
      <c r="V52" s="27">
        <f>IF(OR(G52="",J52=""),"",G52*J52)</f>
        <v/>
      </c>
      <c r="W52" s="27">
        <f>IF(OR(G52="",K52=""),"",G52*K52)</f>
        <v/>
      </c>
      <c r="X52" s="26" t="n"/>
      <c r="Y52" s="27">
        <f>IF(G52="","",SUM(T52:X52))</f>
        <v/>
      </c>
      <c r="Z52" s="6">
        <f>IF(G52="","",IFERROR(Y52/G52,0))</f>
        <v/>
      </c>
      <c r="AA52" s="27">
        <f>IF(G52="","",G52+Y52)</f>
        <v/>
      </c>
      <c r="AB52" s="10">
        <f>IF(G52="","",IF(Z52&lt;=10%,"Im üblichen Rahmen","Prüfung erforderlich"))</f>
        <v/>
      </c>
      <c r="AC52" s="4" t="n"/>
    </row>
    <row r="53">
      <c r="A53" s="2" t="n"/>
      <c r="B53" s="25" t="n"/>
      <c r="C53" s="4" t="n"/>
      <c r="D53" s="4" t="n"/>
      <c r="E53" s="4" t="n"/>
      <c r="F53" s="4" t="n"/>
      <c r="G53" s="26" t="n"/>
      <c r="H53" s="26" t="n"/>
      <c r="I53" s="4" t="n"/>
      <c r="J53" s="11">
        <f>IF(I53="","",IFERROR(VLOOKUP(I53,'Stammdaten'!$A$2:$B$17,2,TRUE),0))</f>
        <v/>
      </c>
      <c r="K53" s="7" t="n"/>
      <c r="L53" s="8" t="n"/>
      <c r="M53" s="8" t="n"/>
      <c r="N53" s="8" t="n"/>
      <c r="O53" s="8" t="n"/>
      <c r="P53" s="8" t="n"/>
      <c r="Q53" s="28">
        <f>IF(G53="","",IFERROR(VLOOKUP(G53,'Stammdaten'!$D$2:$E$19,2,TRUE),0))</f>
        <v/>
      </c>
      <c r="R53" s="28">
        <f>IF(OR(G53="",Q53=""),"",Q53*(L53+M53+N53))</f>
        <v/>
      </c>
      <c r="S53" s="28">
        <f>IF(R53="","",R53*19%)</f>
        <v/>
      </c>
      <c r="T53" s="28">
        <f>IF(R53="","",R53+S53)</f>
        <v/>
      </c>
      <c r="U53" s="28">
        <f>IF(OR(G53="",Q53=""),"",Q53*(O53+P53))</f>
        <v/>
      </c>
      <c r="V53" s="28">
        <f>IF(OR(G53="",J53=""),"",G53*J53)</f>
        <v/>
      </c>
      <c r="W53" s="28">
        <f>IF(OR(G53="",K53=""),"",G53*K53)</f>
        <v/>
      </c>
      <c r="X53" s="26" t="n"/>
      <c r="Y53" s="28">
        <f>IF(G53="","",SUM(T53:X53))</f>
        <v/>
      </c>
      <c r="Z53" s="11">
        <f>IF(G53="","",IFERROR(Y53/G53,0))</f>
        <v/>
      </c>
      <c r="AA53" s="28">
        <f>IF(G53="","",G53+Y53)</f>
        <v/>
      </c>
      <c r="AB53" s="13">
        <f>IF(G53="","",IF(Z53&lt;=10%,"Im üblichen Rahmen","Prüfung erforderlich"))</f>
        <v/>
      </c>
      <c r="AC53" s="4" t="n"/>
    </row>
    <row r="54">
      <c r="A54" s="2" t="n"/>
      <c r="B54" s="25" t="n"/>
      <c r="C54" s="4" t="n"/>
      <c r="D54" s="4" t="n"/>
      <c r="E54" s="4" t="n"/>
      <c r="F54" s="4" t="n"/>
      <c r="G54" s="26" t="n"/>
      <c r="H54" s="26" t="n"/>
      <c r="I54" s="4" t="n"/>
      <c r="J54" s="6">
        <f>IF(I54="","",IFERROR(VLOOKUP(I54,'Stammdaten'!$A$2:$B$17,2,TRUE),0))</f>
        <v/>
      </c>
      <c r="K54" s="7" t="n"/>
      <c r="L54" s="8" t="n"/>
      <c r="M54" s="8" t="n"/>
      <c r="N54" s="8" t="n"/>
      <c r="O54" s="8" t="n"/>
      <c r="P54" s="8" t="n"/>
      <c r="Q54" s="27">
        <f>IF(G54="","",IFERROR(VLOOKUP(G54,'Stammdaten'!$D$2:$E$19,2,TRUE),0))</f>
        <v/>
      </c>
      <c r="R54" s="27">
        <f>IF(OR(G54="",Q54=""),"",Q54*(L54+M54+N54))</f>
        <v/>
      </c>
      <c r="S54" s="27">
        <f>IF(R54="","",R54*19%)</f>
        <v/>
      </c>
      <c r="T54" s="27">
        <f>IF(R54="","",R54+S54)</f>
        <v/>
      </c>
      <c r="U54" s="27">
        <f>IF(OR(G54="",Q54=""),"",Q54*(O54+P54))</f>
        <v/>
      </c>
      <c r="V54" s="27">
        <f>IF(OR(G54="",J54=""),"",G54*J54)</f>
        <v/>
      </c>
      <c r="W54" s="27">
        <f>IF(OR(G54="",K54=""),"",G54*K54)</f>
        <v/>
      </c>
      <c r="X54" s="26" t="n"/>
      <c r="Y54" s="27">
        <f>IF(G54="","",SUM(T54:X54))</f>
        <v/>
      </c>
      <c r="Z54" s="6">
        <f>IF(G54="","",IFERROR(Y54/G54,0))</f>
        <v/>
      </c>
      <c r="AA54" s="27">
        <f>IF(G54="","",G54+Y54)</f>
        <v/>
      </c>
      <c r="AB54" s="10">
        <f>IF(G54="","",IF(Z54&lt;=10%,"Im üblichen Rahmen","Prüfung erforderlich"))</f>
        <v/>
      </c>
      <c r="AC54" s="4" t="n"/>
    </row>
    <row r="55">
      <c r="A55" s="2" t="n"/>
      <c r="B55" s="25" t="n"/>
      <c r="C55" s="4" t="n"/>
      <c r="D55" s="4" t="n"/>
      <c r="E55" s="4" t="n"/>
      <c r="F55" s="4" t="n"/>
      <c r="G55" s="26" t="n"/>
      <c r="H55" s="26" t="n"/>
      <c r="I55" s="4" t="n"/>
      <c r="J55" s="11">
        <f>IF(I55="","",IFERROR(VLOOKUP(I55,'Stammdaten'!$A$2:$B$17,2,TRUE),0))</f>
        <v/>
      </c>
      <c r="K55" s="7" t="n"/>
      <c r="L55" s="8" t="n"/>
      <c r="M55" s="8" t="n"/>
      <c r="N55" s="8" t="n"/>
      <c r="O55" s="8" t="n"/>
      <c r="P55" s="8" t="n"/>
      <c r="Q55" s="28">
        <f>IF(G55="","",IFERROR(VLOOKUP(G55,'Stammdaten'!$D$2:$E$19,2,TRUE),0))</f>
        <v/>
      </c>
      <c r="R55" s="28">
        <f>IF(OR(G55="",Q55=""),"",Q55*(L55+M55+N55))</f>
        <v/>
      </c>
      <c r="S55" s="28">
        <f>IF(R55="","",R55*19%)</f>
        <v/>
      </c>
      <c r="T55" s="28">
        <f>IF(R55="","",R55+S55)</f>
        <v/>
      </c>
      <c r="U55" s="28">
        <f>IF(OR(G55="",Q55=""),"",Q55*(O55+P55))</f>
        <v/>
      </c>
      <c r="V55" s="28">
        <f>IF(OR(G55="",J55=""),"",G55*J55)</f>
        <v/>
      </c>
      <c r="W55" s="28">
        <f>IF(OR(G55="",K55=""),"",G55*K55)</f>
        <v/>
      </c>
      <c r="X55" s="26" t="n"/>
      <c r="Y55" s="28">
        <f>IF(G55="","",SUM(T55:X55))</f>
        <v/>
      </c>
      <c r="Z55" s="11">
        <f>IF(G55="","",IFERROR(Y55/G55,0))</f>
        <v/>
      </c>
      <c r="AA55" s="28">
        <f>IF(G55="","",G55+Y55)</f>
        <v/>
      </c>
      <c r="AB55" s="13">
        <f>IF(G55="","",IF(Z55&lt;=10%,"Im üblichen Rahmen","Prüfung erforderlich"))</f>
        <v/>
      </c>
      <c r="AC55" s="4" t="n"/>
    </row>
    <row r="56">
      <c r="A56" s="2" t="n"/>
      <c r="B56" s="25" t="n"/>
      <c r="C56" s="4" t="n"/>
      <c r="D56" s="4" t="n"/>
      <c r="E56" s="4" t="n"/>
      <c r="F56" s="4" t="n"/>
      <c r="G56" s="26" t="n"/>
      <c r="H56" s="26" t="n"/>
      <c r="I56" s="4" t="n"/>
      <c r="J56" s="6">
        <f>IF(I56="","",IFERROR(VLOOKUP(I56,'Stammdaten'!$A$2:$B$17,2,TRUE),0))</f>
        <v/>
      </c>
      <c r="K56" s="7" t="n"/>
      <c r="L56" s="8" t="n"/>
      <c r="M56" s="8" t="n"/>
      <c r="N56" s="8" t="n"/>
      <c r="O56" s="8" t="n"/>
      <c r="P56" s="8" t="n"/>
      <c r="Q56" s="27">
        <f>IF(G56="","",IFERROR(VLOOKUP(G56,'Stammdaten'!$D$2:$E$19,2,TRUE),0))</f>
        <v/>
      </c>
      <c r="R56" s="27">
        <f>IF(OR(G56="",Q56=""),"",Q56*(L56+M56+N56))</f>
        <v/>
      </c>
      <c r="S56" s="27">
        <f>IF(R56="","",R56*19%)</f>
        <v/>
      </c>
      <c r="T56" s="27">
        <f>IF(R56="","",R56+S56)</f>
        <v/>
      </c>
      <c r="U56" s="27">
        <f>IF(OR(G56="",Q56=""),"",Q56*(O56+P56))</f>
        <v/>
      </c>
      <c r="V56" s="27">
        <f>IF(OR(G56="",J56=""),"",G56*J56)</f>
        <v/>
      </c>
      <c r="W56" s="27">
        <f>IF(OR(G56="",K56=""),"",G56*K56)</f>
        <v/>
      </c>
      <c r="X56" s="26" t="n"/>
      <c r="Y56" s="27">
        <f>IF(G56="","",SUM(T56:X56))</f>
        <v/>
      </c>
      <c r="Z56" s="6">
        <f>IF(G56="","",IFERROR(Y56/G56,0))</f>
        <v/>
      </c>
      <c r="AA56" s="27">
        <f>IF(G56="","",G56+Y56)</f>
        <v/>
      </c>
      <c r="AB56" s="10">
        <f>IF(G56="","",IF(Z56&lt;=10%,"Im üblichen Rahmen","Prüfung erforderlich"))</f>
        <v/>
      </c>
      <c r="AC56" s="4" t="n"/>
    </row>
    <row r="57">
      <c r="A57" s="2" t="n"/>
      <c r="B57" s="25" t="n"/>
      <c r="C57" s="4" t="n"/>
      <c r="D57" s="4" t="n"/>
      <c r="E57" s="4" t="n"/>
      <c r="F57" s="4" t="n"/>
      <c r="G57" s="26" t="n"/>
      <c r="H57" s="26" t="n"/>
      <c r="I57" s="4" t="n"/>
      <c r="J57" s="11">
        <f>IF(I57="","",IFERROR(VLOOKUP(I57,'Stammdaten'!$A$2:$B$17,2,TRUE),0))</f>
        <v/>
      </c>
      <c r="K57" s="7" t="n"/>
      <c r="L57" s="8" t="n"/>
      <c r="M57" s="8" t="n"/>
      <c r="N57" s="8" t="n"/>
      <c r="O57" s="8" t="n"/>
      <c r="P57" s="8" t="n"/>
      <c r="Q57" s="28">
        <f>IF(G57="","",IFERROR(VLOOKUP(G57,'Stammdaten'!$D$2:$E$19,2,TRUE),0))</f>
        <v/>
      </c>
      <c r="R57" s="28">
        <f>IF(OR(G57="",Q57=""),"",Q57*(L57+M57+N57))</f>
        <v/>
      </c>
      <c r="S57" s="28">
        <f>IF(R57="","",R57*19%)</f>
        <v/>
      </c>
      <c r="T57" s="28">
        <f>IF(R57="","",R57+S57)</f>
        <v/>
      </c>
      <c r="U57" s="28">
        <f>IF(OR(G57="",Q57=""),"",Q57*(O57+P57))</f>
        <v/>
      </c>
      <c r="V57" s="28">
        <f>IF(OR(G57="",J57=""),"",G57*J57)</f>
        <v/>
      </c>
      <c r="W57" s="28">
        <f>IF(OR(G57="",K57=""),"",G57*K57)</f>
        <v/>
      </c>
      <c r="X57" s="26" t="n"/>
      <c r="Y57" s="28">
        <f>IF(G57="","",SUM(T57:X57))</f>
        <v/>
      </c>
      <c r="Z57" s="11">
        <f>IF(G57="","",IFERROR(Y57/G57,0))</f>
        <v/>
      </c>
      <c r="AA57" s="28">
        <f>IF(G57="","",G57+Y57)</f>
        <v/>
      </c>
      <c r="AB57" s="13">
        <f>IF(G57="","",IF(Z57&lt;=10%,"Im üblichen Rahmen","Prüfung erforderlich"))</f>
        <v/>
      </c>
      <c r="AC57" s="4" t="n"/>
    </row>
    <row r="58">
      <c r="A58" s="2" t="n"/>
      <c r="B58" s="25" t="n"/>
      <c r="C58" s="4" t="n"/>
      <c r="D58" s="4" t="n"/>
      <c r="E58" s="4" t="n"/>
      <c r="F58" s="4" t="n"/>
      <c r="G58" s="26" t="n"/>
      <c r="H58" s="26" t="n"/>
      <c r="I58" s="4" t="n"/>
      <c r="J58" s="6">
        <f>IF(I58="","",IFERROR(VLOOKUP(I58,'Stammdaten'!$A$2:$B$17,2,TRUE),0))</f>
        <v/>
      </c>
      <c r="K58" s="7" t="n"/>
      <c r="L58" s="8" t="n"/>
      <c r="M58" s="8" t="n"/>
      <c r="N58" s="8" t="n"/>
      <c r="O58" s="8" t="n"/>
      <c r="P58" s="8" t="n"/>
      <c r="Q58" s="27">
        <f>IF(G58="","",IFERROR(VLOOKUP(G58,'Stammdaten'!$D$2:$E$19,2,TRUE),0))</f>
        <v/>
      </c>
      <c r="R58" s="27">
        <f>IF(OR(G58="",Q58=""),"",Q58*(L58+M58+N58))</f>
        <v/>
      </c>
      <c r="S58" s="27">
        <f>IF(R58="","",R58*19%)</f>
        <v/>
      </c>
      <c r="T58" s="27">
        <f>IF(R58="","",R58+S58)</f>
        <v/>
      </c>
      <c r="U58" s="27">
        <f>IF(OR(G58="",Q58=""),"",Q58*(O58+P58))</f>
        <v/>
      </c>
      <c r="V58" s="27">
        <f>IF(OR(G58="",J58=""),"",G58*J58)</f>
        <v/>
      </c>
      <c r="W58" s="27">
        <f>IF(OR(G58="",K58=""),"",G58*K58)</f>
        <v/>
      </c>
      <c r="X58" s="26" t="n"/>
      <c r="Y58" s="27">
        <f>IF(G58="","",SUM(T58:X58))</f>
        <v/>
      </c>
      <c r="Z58" s="6">
        <f>IF(G58="","",IFERROR(Y58/G58,0))</f>
        <v/>
      </c>
      <c r="AA58" s="27">
        <f>IF(G58="","",G58+Y58)</f>
        <v/>
      </c>
      <c r="AB58" s="10">
        <f>IF(G58="","",IF(Z58&lt;=10%,"Im üblichen Rahmen","Prüfung erforderlich"))</f>
        <v/>
      </c>
      <c r="AC58" s="4" t="n"/>
    </row>
    <row r="59">
      <c r="A59" s="2" t="n"/>
      <c r="B59" s="25" t="n"/>
      <c r="C59" s="4" t="n"/>
      <c r="D59" s="4" t="n"/>
      <c r="E59" s="4" t="n"/>
      <c r="F59" s="4" t="n"/>
      <c r="G59" s="26" t="n"/>
      <c r="H59" s="26" t="n"/>
      <c r="I59" s="4" t="n"/>
      <c r="J59" s="11">
        <f>IF(I59="","",IFERROR(VLOOKUP(I59,'Stammdaten'!$A$2:$B$17,2,TRUE),0))</f>
        <v/>
      </c>
      <c r="K59" s="7" t="n"/>
      <c r="L59" s="8" t="n"/>
      <c r="M59" s="8" t="n"/>
      <c r="N59" s="8" t="n"/>
      <c r="O59" s="8" t="n"/>
      <c r="P59" s="8" t="n"/>
      <c r="Q59" s="28">
        <f>IF(G59="","",IFERROR(VLOOKUP(G59,'Stammdaten'!$D$2:$E$19,2,TRUE),0))</f>
        <v/>
      </c>
      <c r="R59" s="28">
        <f>IF(OR(G59="",Q59=""),"",Q59*(L59+M59+N59))</f>
        <v/>
      </c>
      <c r="S59" s="28">
        <f>IF(R59="","",R59*19%)</f>
        <v/>
      </c>
      <c r="T59" s="28">
        <f>IF(R59="","",R59+S59)</f>
        <v/>
      </c>
      <c r="U59" s="28">
        <f>IF(OR(G59="",Q59=""),"",Q59*(O59+P59))</f>
        <v/>
      </c>
      <c r="V59" s="28">
        <f>IF(OR(G59="",J59=""),"",G59*J59)</f>
        <v/>
      </c>
      <c r="W59" s="28">
        <f>IF(OR(G59="",K59=""),"",G59*K59)</f>
        <v/>
      </c>
      <c r="X59" s="26" t="n"/>
      <c r="Y59" s="28">
        <f>IF(G59="","",SUM(T59:X59))</f>
        <v/>
      </c>
      <c r="Z59" s="11">
        <f>IF(G59="","",IFERROR(Y59/G59,0))</f>
        <v/>
      </c>
      <c r="AA59" s="28">
        <f>IF(G59="","",G59+Y59)</f>
        <v/>
      </c>
      <c r="AB59" s="13">
        <f>IF(G59="","",IF(Z59&lt;=10%,"Im üblichen Rahmen","Prüfung erforderlich"))</f>
        <v/>
      </c>
      <c r="AC59" s="4" t="n"/>
    </row>
    <row r="60">
      <c r="A60" s="2" t="n"/>
      <c r="B60" s="25" t="n"/>
      <c r="C60" s="4" t="n"/>
      <c r="D60" s="4" t="n"/>
      <c r="E60" s="4" t="n"/>
      <c r="F60" s="4" t="n"/>
      <c r="G60" s="26" t="n"/>
      <c r="H60" s="26" t="n"/>
      <c r="I60" s="4" t="n"/>
      <c r="J60" s="6">
        <f>IF(I60="","",IFERROR(VLOOKUP(I60,'Stammdaten'!$A$2:$B$17,2,TRUE),0))</f>
        <v/>
      </c>
      <c r="K60" s="7" t="n"/>
      <c r="L60" s="8" t="n"/>
      <c r="M60" s="8" t="n"/>
      <c r="N60" s="8" t="n"/>
      <c r="O60" s="8" t="n"/>
      <c r="P60" s="8" t="n"/>
      <c r="Q60" s="27">
        <f>IF(G60="","",IFERROR(VLOOKUP(G60,'Stammdaten'!$D$2:$E$19,2,TRUE),0))</f>
        <v/>
      </c>
      <c r="R60" s="27">
        <f>IF(OR(G60="",Q60=""),"",Q60*(L60+M60+N60))</f>
        <v/>
      </c>
      <c r="S60" s="27">
        <f>IF(R60="","",R60*19%)</f>
        <v/>
      </c>
      <c r="T60" s="27">
        <f>IF(R60="","",R60+S60)</f>
        <v/>
      </c>
      <c r="U60" s="27">
        <f>IF(OR(G60="",Q60=""),"",Q60*(O60+P60))</f>
        <v/>
      </c>
      <c r="V60" s="27">
        <f>IF(OR(G60="",J60=""),"",G60*J60)</f>
        <v/>
      </c>
      <c r="W60" s="27">
        <f>IF(OR(G60="",K60=""),"",G60*K60)</f>
        <v/>
      </c>
      <c r="X60" s="26" t="n"/>
      <c r="Y60" s="27">
        <f>IF(G60="","",SUM(T60:X60))</f>
        <v/>
      </c>
      <c r="Z60" s="6">
        <f>IF(G60="","",IFERROR(Y60/G60,0))</f>
        <v/>
      </c>
      <c r="AA60" s="27">
        <f>IF(G60="","",G60+Y60)</f>
        <v/>
      </c>
      <c r="AB60" s="10">
        <f>IF(G60="","",IF(Z60&lt;=10%,"Im üblichen Rahmen","Prüfung erforderlich"))</f>
        <v/>
      </c>
      <c r="AC60" s="4" t="n"/>
    </row>
    <row r="61">
      <c r="A61" s="2" t="n"/>
      <c r="B61" s="25" t="n"/>
      <c r="C61" s="4" t="n"/>
      <c r="D61" s="4" t="n"/>
      <c r="E61" s="4" t="n"/>
      <c r="F61" s="4" t="n"/>
      <c r="G61" s="26" t="n"/>
      <c r="H61" s="26" t="n"/>
      <c r="I61" s="4" t="n"/>
      <c r="J61" s="11">
        <f>IF(I61="","",IFERROR(VLOOKUP(I61,'Stammdaten'!$A$2:$B$17,2,TRUE),0))</f>
        <v/>
      </c>
      <c r="K61" s="7" t="n"/>
      <c r="L61" s="8" t="n"/>
      <c r="M61" s="8" t="n"/>
      <c r="N61" s="8" t="n"/>
      <c r="O61" s="8" t="n"/>
      <c r="P61" s="8" t="n"/>
      <c r="Q61" s="28">
        <f>IF(G61="","",IFERROR(VLOOKUP(G61,'Stammdaten'!$D$2:$E$19,2,TRUE),0))</f>
        <v/>
      </c>
      <c r="R61" s="28">
        <f>IF(OR(G61="",Q61=""),"",Q61*(L61+M61+N61))</f>
        <v/>
      </c>
      <c r="S61" s="28">
        <f>IF(R61="","",R61*19%)</f>
        <v/>
      </c>
      <c r="T61" s="28">
        <f>IF(R61="","",R61+S61)</f>
        <v/>
      </c>
      <c r="U61" s="28">
        <f>IF(OR(G61="",Q61=""),"",Q61*(O61+P61))</f>
        <v/>
      </c>
      <c r="V61" s="28">
        <f>IF(OR(G61="",J61=""),"",G61*J61)</f>
        <v/>
      </c>
      <c r="W61" s="28">
        <f>IF(OR(G61="",K61=""),"",G61*K61)</f>
        <v/>
      </c>
      <c r="X61" s="26" t="n"/>
      <c r="Y61" s="28">
        <f>IF(G61="","",SUM(T61:X61))</f>
        <v/>
      </c>
      <c r="Z61" s="11">
        <f>IF(G61="","",IFERROR(Y61/G61,0))</f>
        <v/>
      </c>
      <c r="AA61" s="28">
        <f>IF(G61="","",G61+Y61)</f>
        <v/>
      </c>
      <c r="AB61" s="13">
        <f>IF(G61="","",IF(Z61&lt;=10%,"Im üblichen Rahmen","Prüfung erforderlich"))</f>
        <v/>
      </c>
      <c r="AC61" s="4" t="n"/>
    </row>
    <row r="62">
      <c r="A62" s="2" t="n"/>
      <c r="B62" s="25" t="n"/>
      <c r="C62" s="4" t="n"/>
      <c r="D62" s="4" t="n"/>
      <c r="E62" s="4" t="n"/>
      <c r="F62" s="4" t="n"/>
      <c r="G62" s="26" t="n"/>
      <c r="H62" s="26" t="n"/>
      <c r="I62" s="4" t="n"/>
      <c r="J62" s="6">
        <f>IF(I62="","",IFERROR(VLOOKUP(I62,'Stammdaten'!$A$2:$B$17,2,TRUE),0))</f>
        <v/>
      </c>
      <c r="K62" s="7" t="n"/>
      <c r="L62" s="8" t="n"/>
      <c r="M62" s="8" t="n"/>
      <c r="N62" s="8" t="n"/>
      <c r="O62" s="8" t="n"/>
      <c r="P62" s="8" t="n"/>
      <c r="Q62" s="27">
        <f>IF(G62="","",IFERROR(VLOOKUP(G62,'Stammdaten'!$D$2:$E$19,2,TRUE),0))</f>
        <v/>
      </c>
      <c r="R62" s="27">
        <f>IF(OR(G62="",Q62=""),"",Q62*(L62+M62+N62))</f>
        <v/>
      </c>
      <c r="S62" s="27">
        <f>IF(R62="","",R62*19%)</f>
        <v/>
      </c>
      <c r="T62" s="27">
        <f>IF(R62="","",R62+S62)</f>
        <v/>
      </c>
      <c r="U62" s="27">
        <f>IF(OR(G62="",Q62=""),"",Q62*(O62+P62))</f>
        <v/>
      </c>
      <c r="V62" s="27">
        <f>IF(OR(G62="",J62=""),"",G62*J62)</f>
        <v/>
      </c>
      <c r="W62" s="27">
        <f>IF(OR(G62="",K62=""),"",G62*K62)</f>
        <v/>
      </c>
      <c r="X62" s="26" t="n"/>
      <c r="Y62" s="27">
        <f>IF(G62="","",SUM(T62:X62))</f>
        <v/>
      </c>
      <c r="Z62" s="6">
        <f>IF(G62="","",IFERROR(Y62/G62,0))</f>
        <v/>
      </c>
      <c r="AA62" s="27">
        <f>IF(G62="","",G62+Y62)</f>
        <v/>
      </c>
      <c r="AB62" s="10">
        <f>IF(G62="","",IF(Z62&lt;=10%,"Im üblichen Rahmen","Prüfung erforderlich"))</f>
        <v/>
      </c>
      <c r="AC62" s="4" t="n"/>
    </row>
    <row r="63">
      <c r="A63" s="2" t="n"/>
      <c r="B63" s="25" t="n"/>
      <c r="C63" s="4" t="n"/>
      <c r="D63" s="4" t="n"/>
      <c r="E63" s="4" t="n"/>
      <c r="F63" s="4" t="n"/>
      <c r="G63" s="26" t="n"/>
      <c r="H63" s="26" t="n"/>
      <c r="I63" s="4" t="n"/>
      <c r="J63" s="11">
        <f>IF(I63="","",IFERROR(VLOOKUP(I63,'Stammdaten'!$A$2:$B$17,2,TRUE),0))</f>
        <v/>
      </c>
      <c r="K63" s="7" t="n"/>
      <c r="L63" s="8" t="n"/>
      <c r="M63" s="8" t="n"/>
      <c r="N63" s="8" t="n"/>
      <c r="O63" s="8" t="n"/>
      <c r="P63" s="8" t="n"/>
      <c r="Q63" s="28">
        <f>IF(G63="","",IFERROR(VLOOKUP(G63,'Stammdaten'!$D$2:$E$19,2,TRUE),0))</f>
        <v/>
      </c>
      <c r="R63" s="28">
        <f>IF(OR(G63="",Q63=""),"",Q63*(L63+M63+N63))</f>
        <v/>
      </c>
      <c r="S63" s="28">
        <f>IF(R63="","",R63*19%)</f>
        <v/>
      </c>
      <c r="T63" s="28">
        <f>IF(R63="","",R63+S63)</f>
        <v/>
      </c>
      <c r="U63" s="28">
        <f>IF(OR(G63="",Q63=""),"",Q63*(O63+P63))</f>
        <v/>
      </c>
      <c r="V63" s="28">
        <f>IF(OR(G63="",J63=""),"",G63*J63)</f>
        <v/>
      </c>
      <c r="W63" s="28">
        <f>IF(OR(G63="",K63=""),"",G63*K63)</f>
        <v/>
      </c>
      <c r="X63" s="26" t="n"/>
      <c r="Y63" s="28">
        <f>IF(G63="","",SUM(T63:X63))</f>
        <v/>
      </c>
      <c r="Z63" s="11">
        <f>IF(G63="","",IFERROR(Y63/G63,0))</f>
        <v/>
      </c>
      <c r="AA63" s="28">
        <f>IF(G63="","",G63+Y63)</f>
        <v/>
      </c>
      <c r="AB63" s="13">
        <f>IF(G63="","",IF(Z63&lt;=10%,"Im üblichen Rahmen","Prüfung erforderlich"))</f>
        <v/>
      </c>
      <c r="AC63" s="4" t="n"/>
    </row>
    <row r="64">
      <c r="A64" s="2" t="n"/>
      <c r="B64" s="25" t="n"/>
      <c r="C64" s="4" t="n"/>
      <c r="D64" s="4" t="n"/>
      <c r="E64" s="4" t="n"/>
      <c r="F64" s="4" t="n"/>
      <c r="G64" s="26" t="n"/>
      <c r="H64" s="26" t="n"/>
      <c r="I64" s="4" t="n"/>
      <c r="J64" s="6">
        <f>IF(I64="","",IFERROR(VLOOKUP(I64,'Stammdaten'!$A$2:$B$17,2,TRUE),0))</f>
        <v/>
      </c>
      <c r="K64" s="7" t="n"/>
      <c r="L64" s="8" t="n"/>
      <c r="M64" s="8" t="n"/>
      <c r="N64" s="8" t="n"/>
      <c r="O64" s="8" t="n"/>
      <c r="P64" s="8" t="n"/>
      <c r="Q64" s="27">
        <f>IF(G64="","",IFERROR(VLOOKUP(G64,'Stammdaten'!$D$2:$E$19,2,TRUE),0))</f>
        <v/>
      </c>
      <c r="R64" s="27">
        <f>IF(OR(G64="",Q64=""),"",Q64*(L64+M64+N64))</f>
        <v/>
      </c>
      <c r="S64" s="27">
        <f>IF(R64="","",R64*19%)</f>
        <v/>
      </c>
      <c r="T64" s="27">
        <f>IF(R64="","",R64+S64)</f>
        <v/>
      </c>
      <c r="U64" s="27">
        <f>IF(OR(G64="",Q64=""),"",Q64*(O64+P64))</f>
        <v/>
      </c>
      <c r="V64" s="27">
        <f>IF(OR(G64="",J64=""),"",G64*J64)</f>
        <v/>
      </c>
      <c r="W64" s="27">
        <f>IF(OR(G64="",K64=""),"",G64*K64)</f>
        <v/>
      </c>
      <c r="X64" s="26" t="n"/>
      <c r="Y64" s="27">
        <f>IF(G64="","",SUM(T64:X64))</f>
        <v/>
      </c>
      <c r="Z64" s="6">
        <f>IF(G64="","",IFERROR(Y64/G64,0))</f>
        <v/>
      </c>
      <c r="AA64" s="27">
        <f>IF(G64="","",G64+Y64)</f>
        <v/>
      </c>
      <c r="AB64" s="10">
        <f>IF(G64="","",IF(Z64&lt;=10%,"Im üblichen Rahmen","Prüfung erforderlich"))</f>
        <v/>
      </c>
      <c r="AC64" s="4" t="n"/>
    </row>
    <row r="65">
      <c r="A65" s="2" t="n"/>
      <c r="B65" s="25" t="n"/>
      <c r="C65" s="4" t="n"/>
      <c r="D65" s="4" t="n"/>
      <c r="E65" s="4" t="n"/>
      <c r="F65" s="4" t="n"/>
      <c r="G65" s="26" t="n"/>
      <c r="H65" s="26" t="n"/>
      <c r="I65" s="4" t="n"/>
      <c r="J65" s="11">
        <f>IF(I65="","",IFERROR(VLOOKUP(I65,'Stammdaten'!$A$2:$B$17,2,TRUE),0))</f>
        <v/>
      </c>
      <c r="K65" s="7" t="n"/>
      <c r="L65" s="8" t="n"/>
      <c r="M65" s="8" t="n"/>
      <c r="N65" s="8" t="n"/>
      <c r="O65" s="8" t="n"/>
      <c r="P65" s="8" t="n"/>
      <c r="Q65" s="28">
        <f>IF(G65="","",IFERROR(VLOOKUP(G65,'Stammdaten'!$D$2:$E$19,2,TRUE),0))</f>
        <v/>
      </c>
      <c r="R65" s="28">
        <f>IF(OR(G65="",Q65=""),"",Q65*(L65+M65+N65))</f>
        <v/>
      </c>
      <c r="S65" s="28">
        <f>IF(R65="","",R65*19%)</f>
        <v/>
      </c>
      <c r="T65" s="28">
        <f>IF(R65="","",R65+S65)</f>
        <v/>
      </c>
      <c r="U65" s="28">
        <f>IF(OR(G65="",Q65=""),"",Q65*(O65+P65))</f>
        <v/>
      </c>
      <c r="V65" s="28">
        <f>IF(OR(G65="",J65=""),"",G65*J65)</f>
        <v/>
      </c>
      <c r="W65" s="28">
        <f>IF(OR(G65="",K65=""),"",G65*K65)</f>
        <v/>
      </c>
      <c r="X65" s="26" t="n"/>
      <c r="Y65" s="28">
        <f>IF(G65="","",SUM(T65:X65))</f>
        <v/>
      </c>
      <c r="Z65" s="11">
        <f>IF(G65="","",IFERROR(Y65/G65,0))</f>
        <v/>
      </c>
      <c r="AA65" s="28">
        <f>IF(G65="","",G65+Y65)</f>
        <v/>
      </c>
      <c r="AB65" s="13">
        <f>IF(G65="","",IF(Z65&lt;=10%,"Im üblichen Rahmen","Prüfung erforderlich"))</f>
        <v/>
      </c>
      <c r="AC65" s="4" t="n"/>
    </row>
    <row r="66">
      <c r="A66" s="2" t="n"/>
      <c r="B66" s="25" t="n"/>
      <c r="C66" s="4" t="n"/>
      <c r="D66" s="4" t="n"/>
      <c r="E66" s="4" t="n"/>
      <c r="F66" s="4" t="n"/>
      <c r="G66" s="26" t="n"/>
      <c r="H66" s="26" t="n"/>
      <c r="I66" s="4" t="n"/>
      <c r="J66" s="6">
        <f>IF(I66="","",IFERROR(VLOOKUP(I66,'Stammdaten'!$A$2:$B$17,2,TRUE),0))</f>
        <v/>
      </c>
      <c r="K66" s="7" t="n"/>
      <c r="L66" s="8" t="n"/>
      <c r="M66" s="8" t="n"/>
      <c r="N66" s="8" t="n"/>
      <c r="O66" s="8" t="n"/>
      <c r="P66" s="8" t="n"/>
      <c r="Q66" s="27">
        <f>IF(G66="","",IFERROR(VLOOKUP(G66,'Stammdaten'!$D$2:$E$19,2,TRUE),0))</f>
        <v/>
      </c>
      <c r="R66" s="27">
        <f>IF(OR(G66="",Q66=""),"",Q66*(L66+M66+N66))</f>
        <v/>
      </c>
      <c r="S66" s="27">
        <f>IF(R66="","",R66*19%)</f>
        <v/>
      </c>
      <c r="T66" s="27">
        <f>IF(R66="","",R66+S66)</f>
        <v/>
      </c>
      <c r="U66" s="27">
        <f>IF(OR(G66="",Q66=""),"",Q66*(O66+P66))</f>
        <v/>
      </c>
      <c r="V66" s="27">
        <f>IF(OR(G66="",J66=""),"",G66*J66)</f>
        <v/>
      </c>
      <c r="W66" s="27">
        <f>IF(OR(G66="",K66=""),"",G66*K66)</f>
        <v/>
      </c>
      <c r="X66" s="26" t="n"/>
      <c r="Y66" s="27">
        <f>IF(G66="","",SUM(T66:X66))</f>
        <v/>
      </c>
      <c r="Z66" s="6">
        <f>IF(G66="","",IFERROR(Y66/G66,0))</f>
        <v/>
      </c>
      <c r="AA66" s="27">
        <f>IF(G66="","",G66+Y66)</f>
        <v/>
      </c>
      <c r="AB66" s="10">
        <f>IF(G66="","",IF(Z66&lt;=10%,"Im üblichen Rahmen","Prüfung erforderlich"))</f>
        <v/>
      </c>
      <c r="AC66" s="4" t="n"/>
    </row>
    <row r="67">
      <c r="A67" s="2" t="n"/>
      <c r="B67" s="25" t="n"/>
      <c r="C67" s="4" t="n"/>
      <c r="D67" s="4" t="n"/>
      <c r="E67" s="4" t="n"/>
      <c r="F67" s="4" t="n"/>
      <c r="G67" s="26" t="n"/>
      <c r="H67" s="26" t="n"/>
      <c r="I67" s="4" t="n"/>
      <c r="J67" s="11">
        <f>IF(I67="","",IFERROR(VLOOKUP(I67,'Stammdaten'!$A$2:$B$17,2,TRUE),0))</f>
        <v/>
      </c>
      <c r="K67" s="7" t="n"/>
      <c r="L67" s="8" t="n"/>
      <c r="M67" s="8" t="n"/>
      <c r="N67" s="8" t="n"/>
      <c r="O67" s="8" t="n"/>
      <c r="P67" s="8" t="n"/>
      <c r="Q67" s="28">
        <f>IF(G67="","",IFERROR(VLOOKUP(G67,'Stammdaten'!$D$2:$E$19,2,TRUE),0))</f>
        <v/>
      </c>
      <c r="R67" s="28">
        <f>IF(OR(G67="",Q67=""),"",Q67*(L67+M67+N67))</f>
        <v/>
      </c>
      <c r="S67" s="28">
        <f>IF(R67="","",R67*19%)</f>
        <v/>
      </c>
      <c r="T67" s="28">
        <f>IF(R67="","",R67+S67)</f>
        <v/>
      </c>
      <c r="U67" s="28">
        <f>IF(OR(G67="",Q67=""),"",Q67*(O67+P67))</f>
        <v/>
      </c>
      <c r="V67" s="28">
        <f>IF(OR(G67="",J67=""),"",G67*J67)</f>
        <v/>
      </c>
      <c r="W67" s="28">
        <f>IF(OR(G67="",K67=""),"",G67*K67)</f>
        <v/>
      </c>
      <c r="X67" s="26" t="n"/>
      <c r="Y67" s="28">
        <f>IF(G67="","",SUM(T67:X67))</f>
        <v/>
      </c>
      <c r="Z67" s="11">
        <f>IF(G67="","",IFERROR(Y67/G67,0))</f>
        <v/>
      </c>
      <c r="AA67" s="28">
        <f>IF(G67="","",G67+Y67)</f>
        <v/>
      </c>
      <c r="AB67" s="13">
        <f>IF(G67="","",IF(Z67&lt;=10%,"Im üblichen Rahmen","Prüfung erforderlich"))</f>
        <v/>
      </c>
      <c r="AC67" s="4" t="n"/>
    </row>
    <row r="68">
      <c r="A68" s="2" t="n"/>
      <c r="B68" s="25" t="n"/>
      <c r="C68" s="4" t="n"/>
      <c r="D68" s="4" t="n"/>
      <c r="E68" s="4" t="n"/>
      <c r="F68" s="4" t="n"/>
      <c r="G68" s="26" t="n"/>
      <c r="H68" s="26" t="n"/>
      <c r="I68" s="4" t="n"/>
      <c r="J68" s="6">
        <f>IF(I68="","",IFERROR(VLOOKUP(I68,'Stammdaten'!$A$2:$B$17,2,TRUE),0))</f>
        <v/>
      </c>
      <c r="K68" s="7" t="n"/>
      <c r="L68" s="8" t="n"/>
      <c r="M68" s="8" t="n"/>
      <c r="N68" s="8" t="n"/>
      <c r="O68" s="8" t="n"/>
      <c r="P68" s="8" t="n"/>
      <c r="Q68" s="27">
        <f>IF(G68="","",IFERROR(VLOOKUP(G68,'Stammdaten'!$D$2:$E$19,2,TRUE),0))</f>
        <v/>
      </c>
      <c r="R68" s="27">
        <f>IF(OR(G68="",Q68=""),"",Q68*(L68+M68+N68))</f>
        <v/>
      </c>
      <c r="S68" s="27">
        <f>IF(R68="","",R68*19%)</f>
        <v/>
      </c>
      <c r="T68" s="27">
        <f>IF(R68="","",R68+S68)</f>
        <v/>
      </c>
      <c r="U68" s="27">
        <f>IF(OR(G68="",Q68=""),"",Q68*(O68+P68))</f>
        <v/>
      </c>
      <c r="V68" s="27">
        <f>IF(OR(G68="",J68=""),"",G68*J68)</f>
        <v/>
      </c>
      <c r="W68" s="27">
        <f>IF(OR(G68="",K68=""),"",G68*K68)</f>
        <v/>
      </c>
      <c r="X68" s="26" t="n"/>
      <c r="Y68" s="27">
        <f>IF(G68="","",SUM(T68:X68))</f>
        <v/>
      </c>
      <c r="Z68" s="6">
        <f>IF(G68="","",IFERROR(Y68/G68,0))</f>
        <v/>
      </c>
      <c r="AA68" s="27">
        <f>IF(G68="","",G68+Y68)</f>
        <v/>
      </c>
      <c r="AB68" s="10">
        <f>IF(G68="","",IF(Z68&lt;=10%,"Im üblichen Rahmen","Prüfung erforderlich"))</f>
        <v/>
      </c>
      <c r="AC68" s="4" t="n"/>
    </row>
    <row r="69">
      <c r="A69" s="2" t="n"/>
      <c r="B69" s="25" t="n"/>
      <c r="C69" s="4" t="n"/>
      <c r="D69" s="4" t="n"/>
      <c r="E69" s="4" t="n"/>
      <c r="F69" s="4" t="n"/>
      <c r="G69" s="26" t="n"/>
      <c r="H69" s="26" t="n"/>
      <c r="I69" s="4" t="n"/>
      <c r="J69" s="11">
        <f>IF(I69="","",IFERROR(VLOOKUP(I69,'Stammdaten'!$A$2:$B$17,2,TRUE),0))</f>
        <v/>
      </c>
      <c r="K69" s="7" t="n"/>
      <c r="L69" s="8" t="n"/>
      <c r="M69" s="8" t="n"/>
      <c r="N69" s="8" t="n"/>
      <c r="O69" s="8" t="n"/>
      <c r="P69" s="8" t="n"/>
      <c r="Q69" s="28">
        <f>IF(G69="","",IFERROR(VLOOKUP(G69,'Stammdaten'!$D$2:$E$19,2,TRUE),0))</f>
        <v/>
      </c>
      <c r="R69" s="28">
        <f>IF(OR(G69="",Q69=""),"",Q69*(L69+M69+N69))</f>
        <v/>
      </c>
      <c r="S69" s="28">
        <f>IF(R69="","",R69*19%)</f>
        <v/>
      </c>
      <c r="T69" s="28">
        <f>IF(R69="","",R69+S69)</f>
        <v/>
      </c>
      <c r="U69" s="28">
        <f>IF(OR(G69="",Q69=""),"",Q69*(O69+P69))</f>
        <v/>
      </c>
      <c r="V69" s="28">
        <f>IF(OR(G69="",J69=""),"",G69*J69)</f>
        <v/>
      </c>
      <c r="W69" s="28">
        <f>IF(OR(G69="",K69=""),"",G69*K69)</f>
        <v/>
      </c>
      <c r="X69" s="26" t="n"/>
      <c r="Y69" s="28">
        <f>IF(G69="","",SUM(T69:X69))</f>
        <v/>
      </c>
      <c r="Z69" s="11">
        <f>IF(G69="","",IFERROR(Y69/G69,0))</f>
        <v/>
      </c>
      <c r="AA69" s="28">
        <f>IF(G69="","",G69+Y69)</f>
        <v/>
      </c>
      <c r="AB69" s="13">
        <f>IF(G69="","",IF(Z69&lt;=10%,"Im üblichen Rahmen","Prüfung erforderlich"))</f>
        <v/>
      </c>
      <c r="AC69" s="4" t="n"/>
    </row>
    <row r="70">
      <c r="A70" s="2" t="n"/>
      <c r="B70" s="25" t="n"/>
      <c r="C70" s="4" t="n"/>
      <c r="D70" s="4" t="n"/>
      <c r="E70" s="4" t="n"/>
      <c r="F70" s="4" t="n"/>
      <c r="G70" s="26" t="n"/>
      <c r="H70" s="26" t="n"/>
      <c r="I70" s="4" t="n"/>
      <c r="J70" s="6">
        <f>IF(I70="","",IFERROR(VLOOKUP(I70,'Stammdaten'!$A$2:$B$17,2,TRUE),0))</f>
        <v/>
      </c>
      <c r="K70" s="7" t="n"/>
      <c r="L70" s="8" t="n"/>
      <c r="M70" s="8" t="n"/>
      <c r="N70" s="8" t="n"/>
      <c r="O70" s="8" t="n"/>
      <c r="P70" s="8" t="n"/>
      <c r="Q70" s="27">
        <f>IF(G70="","",IFERROR(VLOOKUP(G70,'Stammdaten'!$D$2:$E$19,2,TRUE),0))</f>
        <v/>
      </c>
      <c r="R70" s="27">
        <f>IF(OR(G70="",Q70=""),"",Q70*(L70+M70+N70))</f>
        <v/>
      </c>
      <c r="S70" s="27">
        <f>IF(R70="","",R70*19%)</f>
        <v/>
      </c>
      <c r="T70" s="27">
        <f>IF(R70="","",R70+S70)</f>
        <v/>
      </c>
      <c r="U70" s="27">
        <f>IF(OR(G70="",Q70=""),"",Q70*(O70+P70))</f>
        <v/>
      </c>
      <c r="V70" s="27">
        <f>IF(OR(G70="",J70=""),"",G70*J70)</f>
        <v/>
      </c>
      <c r="W70" s="27">
        <f>IF(OR(G70="",K70=""),"",G70*K70)</f>
        <v/>
      </c>
      <c r="X70" s="26" t="n"/>
      <c r="Y70" s="27">
        <f>IF(G70="","",SUM(T70:X70))</f>
        <v/>
      </c>
      <c r="Z70" s="6">
        <f>IF(G70="","",IFERROR(Y70/G70,0))</f>
        <v/>
      </c>
      <c r="AA70" s="27">
        <f>IF(G70="","",G70+Y70)</f>
        <v/>
      </c>
      <c r="AB70" s="10">
        <f>IF(G70="","",IF(Z70&lt;=10%,"Im üblichen Rahmen","Prüfung erforderlich"))</f>
        <v/>
      </c>
      <c r="AC70" s="4" t="n"/>
    </row>
    <row r="71">
      <c r="A71" s="2" t="n"/>
      <c r="B71" s="25" t="n"/>
      <c r="C71" s="4" t="n"/>
      <c r="D71" s="4" t="n"/>
      <c r="E71" s="4" t="n"/>
      <c r="F71" s="4" t="n"/>
      <c r="G71" s="26" t="n"/>
      <c r="H71" s="26" t="n"/>
      <c r="I71" s="4" t="n"/>
      <c r="J71" s="11">
        <f>IF(I71="","",IFERROR(VLOOKUP(I71,'Stammdaten'!$A$2:$B$17,2,TRUE),0))</f>
        <v/>
      </c>
      <c r="K71" s="7" t="n"/>
      <c r="L71" s="8" t="n"/>
      <c r="M71" s="8" t="n"/>
      <c r="N71" s="8" t="n"/>
      <c r="O71" s="8" t="n"/>
      <c r="P71" s="8" t="n"/>
      <c r="Q71" s="28">
        <f>IF(G71="","",IFERROR(VLOOKUP(G71,'Stammdaten'!$D$2:$E$19,2,TRUE),0))</f>
        <v/>
      </c>
      <c r="R71" s="28">
        <f>IF(OR(G71="",Q71=""),"",Q71*(L71+M71+N71))</f>
        <v/>
      </c>
      <c r="S71" s="28">
        <f>IF(R71="","",R71*19%)</f>
        <v/>
      </c>
      <c r="T71" s="28">
        <f>IF(R71="","",R71+S71)</f>
        <v/>
      </c>
      <c r="U71" s="28">
        <f>IF(OR(G71="",Q71=""),"",Q71*(O71+P71))</f>
        <v/>
      </c>
      <c r="V71" s="28">
        <f>IF(OR(G71="",J71=""),"",G71*J71)</f>
        <v/>
      </c>
      <c r="W71" s="28">
        <f>IF(OR(G71="",K71=""),"",G71*K71)</f>
        <v/>
      </c>
      <c r="X71" s="26" t="n"/>
      <c r="Y71" s="28">
        <f>IF(G71="","",SUM(T71:X71))</f>
        <v/>
      </c>
      <c r="Z71" s="11">
        <f>IF(G71="","",IFERROR(Y71/G71,0))</f>
        <v/>
      </c>
      <c r="AA71" s="28">
        <f>IF(G71="","",G71+Y71)</f>
        <v/>
      </c>
      <c r="AB71" s="13">
        <f>IF(G71="","",IF(Z71&lt;=10%,"Im üblichen Rahmen","Prüfung erforderlich"))</f>
        <v/>
      </c>
      <c r="AC71" s="4" t="n"/>
    </row>
    <row r="72">
      <c r="A72" s="2" t="n"/>
      <c r="B72" s="25" t="n"/>
      <c r="C72" s="4" t="n"/>
      <c r="D72" s="4" t="n"/>
      <c r="E72" s="4" t="n"/>
      <c r="F72" s="4" t="n"/>
      <c r="G72" s="26" t="n"/>
      <c r="H72" s="26" t="n"/>
      <c r="I72" s="4" t="n"/>
      <c r="J72" s="6">
        <f>IF(I72="","",IFERROR(VLOOKUP(I72,'Stammdaten'!$A$2:$B$17,2,TRUE),0))</f>
        <v/>
      </c>
      <c r="K72" s="7" t="n"/>
      <c r="L72" s="8" t="n"/>
      <c r="M72" s="8" t="n"/>
      <c r="N72" s="8" t="n"/>
      <c r="O72" s="8" t="n"/>
      <c r="P72" s="8" t="n"/>
      <c r="Q72" s="27">
        <f>IF(G72="","",IFERROR(VLOOKUP(G72,'Stammdaten'!$D$2:$E$19,2,TRUE),0))</f>
        <v/>
      </c>
      <c r="R72" s="27">
        <f>IF(OR(G72="",Q72=""),"",Q72*(L72+M72+N72))</f>
        <v/>
      </c>
      <c r="S72" s="27">
        <f>IF(R72="","",R72*19%)</f>
        <v/>
      </c>
      <c r="T72" s="27">
        <f>IF(R72="","",R72+S72)</f>
        <v/>
      </c>
      <c r="U72" s="27">
        <f>IF(OR(G72="",Q72=""),"",Q72*(O72+P72))</f>
        <v/>
      </c>
      <c r="V72" s="27">
        <f>IF(OR(G72="",J72=""),"",G72*J72)</f>
        <v/>
      </c>
      <c r="W72" s="27">
        <f>IF(OR(G72="",K72=""),"",G72*K72)</f>
        <v/>
      </c>
      <c r="X72" s="26" t="n"/>
      <c r="Y72" s="27">
        <f>IF(G72="","",SUM(T72:X72))</f>
        <v/>
      </c>
      <c r="Z72" s="6">
        <f>IF(G72="","",IFERROR(Y72/G72,0))</f>
        <v/>
      </c>
      <c r="AA72" s="27">
        <f>IF(G72="","",G72+Y72)</f>
        <v/>
      </c>
      <c r="AB72" s="10">
        <f>IF(G72="","",IF(Z72&lt;=10%,"Im üblichen Rahmen","Prüfung erforderlich"))</f>
        <v/>
      </c>
      <c r="AC72" s="4" t="n"/>
    </row>
    <row r="73">
      <c r="A73" s="2" t="n"/>
      <c r="B73" s="25" t="n"/>
      <c r="C73" s="4" t="n"/>
      <c r="D73" s="4" t="n"/>
      <c r="E73" s="4" t="n"/>
      <c r="F73" s="4" t="n"/>
      <c r="G73" s="26" t="n"/>
      <c r="H73" s="26" t="n"/>
      <c r="I73" s="4" t="n"/>
      <c r="J73" s="11">
        <f>IF(I73="","",IFERROR(VLOOKUP(I73,'Stammdaten'!$A$2:$B$17,2,TRUE),0))</f>
        <v/>
      </c>
      <c r="K73" s="7" t="n"/>
      <c r="L73" s="8" t="n"/>
      <c r="M73" s="8" t="n"/>
      <c r="N73" s="8" t="n"/>
      <c r="O73" s="8" t="n"/>
      <c r="P73" s="8" t="n"/>
      <c r="Q73" s="28">
        <f>IF(G73="","",IFERROR(VLOOKUP(G73,'Stammdaten'!$D$2:$E$19,2,TRUE),0))</f>
        <v/>
      </c>
      <c r="R73" s="28">
        <f>IF(OR(G73="",Q73=""),"",Q73*(L73+M73+N73))</f>
        <v/>
      </c>
      <c r="S73" s="28">
        <f>IF(R73="","",R73*19%)</f>
        <v/>
      </c>
      <c r="T73" s="28">
        <f>IF(R73="","",R73+S73)</f>
        <v/>
      </c>
      <c r="U73" s="28">
        <f>IF(OR(G73="",Q73=""),"",Q73*(O73+P73))</f>
        <v/>
      </c>
      <c r="V73" s="28">
        <f>IF(OR(G73="",J73=""),"",G73*J73)</f>
        <v/>
      </c>
      <c r="W73" s="28">
        <f>IF(OR(G73="",K73=""),"",G73*K73)</f>
        <v/>
      </c>
      <c r="X73" s="26" t="n"/>
      <c r="Y73" s="28">
        <f>IF(G73="","",SUM(T73:X73))</f>
        <v/>
      </c>
      <c r="Z73" s="11">
        <f>IF(G73="","",IFERROR(Y73/G73,0))</f>
        <v/>
      </c>
      <c r="AA73" s="28">
        <f>IF(G73="","",G73+Y73)</f>
        <v/>
      </c>
      <c r="AB73" s="13">
        <f>IF(G73="","",IF(Z73&lt;=10%,"Im üblichen Rahmen","Prüfung erforderlich"))</f>
        <v/>
      </c>
      <c r="AC73" s="4" t="n"/>
    </row>
    <row r="74">
      <c r="A74" s="2" t="n"/>
      <c r="B74" s="25" t="n"/>
      <c r="C74" s="4" t="n"/>
      <c r="D74" s="4" t="n"/>
      <c r="E74" s="4" t="n"/>
      <c r="F74" s="4" t="n"/>
      <c r="G74" s="26" t="n"/>
      <c r="H74" s="26" t="n"/>
      <c r="I74" s="4" t="n"/>
      <c r="J74" s="6">
        <f>IF(I74="","",IFERROR(VLOOKUP(I74,'Stammdaten'!$A$2:$B$17,2,TRUE),0))</f>
        <v/>
      </c>
      <c r="K74" s="7" t="n"/>
      <c r="L74" s="8" t="n"/>
      <c r="M74" s="8" t="n"/>
      <c r="N74" s="8" t="n"/>
      <c r="O74" s="8" t="n"/>
      <c r="P74" s="8" t="n"/>
      <c r="Q74" s="27">
        <f>IF(G74="","",IFERROR(VLOOKUP(G74,'Stammdaten'!$D$2:$E$19,2,TRUE),0))</f>
        <v/>
      </c>
      <c r="R74" s="27">
        <f>IF(OR(G74="",Q74=""),"",Q74*(L74+M74+N74))</f>
        <v/>
      </c>
      <c r="S74" s="27">
        <f>IF(R74="","",R74*19%)</f>
        <v/>
      </c>
      <c r="T74" s="27">
        <f>IF(R74="","",R74+S74)</f>
        <v/>
      </c>
      <c r="U74" s="27">
        <f>IF(OR(G74="",Q74=""),"",Q74*(O74+P74))</f>
        <v/>
      </c>
      <c r="V74" s="27">
        <f>IF(OR(G74="",J74=""),"",G74*J74)</f>
        <v/>
      </c>
      <c r="W74" s="27">
        <f>IF(OR(G74="",K74=""),"",G74*K74)</f>
        <v/>
      </c>
      <c r="X74" s="26" t="n"/>
      <c r="Y74" s="27">
        <f>IF(G74="","",SUM(T74:X74))</f>
        <v/>
      </c>
      <c r="Z74" s="6">
        <f>IF(G74="","",IFERROR(Y74/G74,0))</f>
        <v/>
      </c>
      <c r="AA74" s="27">
        <f>IF(G74="","",G74+Y74)</f>
        <v/>
      </c>
      <c r="AB74" s="10">
        <f>IF(G74="","",IF(Z74&lt;=10%,"Im üblichen Rahmen","Prüfung erforderlich"))</f>
        <v/>
      </c>
      <c r="AC74" s="4" t="n"/>
    </row>
    <row r="75">
      <c r="A75" s="2" t="n"/>
      <c r="B75" s="25" t="n"/>
      <c r="C75" s="4" t="n"/>
      <c r="D75" s="4" t="n"/>
      <c r="E75" s="4" t="n"/>
      <c r="F75" s="4" t="n"/>
      <c r="G75" s="26" t="n"/>
      <c r="H75" s="26" t="n"/>
      <c r="I75" s="4" t="n"/>
      <c r="J75" s="11">
        <f>IF(I75="","",IFERROR(VLOOKUP(I75,'Stammdaten'!$A$2:$B$17,2,TRUE),0))</f>
        <v/>
      </c>
      <c r="K75" s="7" t="n"/>
      <c r="L75" s="8" t="n"/>
      <c r="M75" s="8" t="n"/>
      <c r="N75" s="8" t="n"/>
      <c r="O75" s="8" t="n"/>
      <c r="P75" s="8" t="n"/>
      <c r="Q75" s="28">
        <f>IF(G75="","",IFERROR(VLOOKUP(G75,'Stammdaten'!$D$2:$E$19,2,TRUE),0))</f>
        <v/>
      </c>
      <c r="R75" s="28">
        <f>IF(OR(G75="",Q75=""),"",Q75*(L75+M75+N75))</f>
        <v/>
      </c>
      <c r="S75" s="28">
        <f>IF(R75="","",R75*19%)</f>
        <v/>
      </c>
      <c r="T75" s="28">
        <f>IF(R75="","",R75+S75)</f>
        <v/>
      </c>
      <c r="U75" s="28">
        <f>IF(OR(G75="",Q75=""),"",Q75*(O75+P75))</f>
        <v/>
      </c>
      <c r="V75" s="28">
        <f>IF(OR(G75="",J75=""),"",G75*J75)</f>
        <v/>
      </c>
      <c r="W75" s="28">
        <f>IF(OR(G75="",K75=""),"",G75*K75)</f>
        <v/>
      </c>
      <c r="X75" s="26" t="n"/>
      <c r="Y75" s="28">
        <f>IF(G75="","",SUM(T75:X75))</f>
        <v/>
      </c>
      <c r="Z75" s="11">
        <f>IF(G75="","",IFERROR(Y75/G75,0))</f>
        <v/>
      </c>
      <c r="AA75" s="28">
        <f>IF(G75="","",G75+Y75)</f>
        <v/>
      </c>
      <c r="AB75" s="13">
        <f>IF(G75="","",IF(Z75&lt;=10%,"Im üblichen Rahmen","Prüfung erforderlich"))</f>
        <v/>
      </c>
      <c r="AC75" s="4" t="n"/>
    </row>
    <row r="76">
      <c r="A76" s="2" t="n"/>
      <c r="B76" s="25" t="n"/>
      <c r="C76" s="4" t="n"/>
      <c r="D76" s="4" t="n"/>
      <c r="E76" s="4" t="n"/>
      <c r="F76" s="4" t="n"/>
      <c r="G76" s="26" t="n"/>
      <c r="H76" s="26" t="n"/>
      <c r="I76" s="4" t="n"/>
      <c r="J76" s="6">
        <f>IF(I76="","",IFERROR(VLOOKUP(I76,'Stammdaten'!$A$2:$B$17,2,TRUE),0))</f>
        <v/>
      </c>
      <c r="K76" s="7" t="n"/>
      <c r="L76" s="8" t="n"/>
      <c r="M76" s="8" t="n"/>
      <c r="N76" s="8" t="n"/>
      <c r="O76" s="8" t="n"/>
      <c r="P76" s="8" t="n"/>
      <c r="Q76" s="27">
        <f>IF(G76="","",IFERROR(VLOOKUP(G76,'Stammdaten'!$D$2:$E$19,2,TRUE),0))</f>
        <v/>
      </c>
      <c r="R76" s="27">
        <f>IF(OR(G76="",Q76=""),"",Q76*(L76+M76+N76))</f>
        <v/>
      </c>
      <c r="S76" s="27">
        <f>IF(R76="","",R76*19%)</f>
        <v/>
      </c>
      <c r="T76" s="27">
        <f>IF(R76="","",R76+S76)</f>
        <v/>
      </c>
      <c r="U76" s="27">
        <f>IF(OR(G76="",Q76=""),"",Q76*(O76+P76))</f>
        <v/>
      </c>
      <c r="V76" s="27">
        <f>IF(OR(G76="",J76=""),"",G76*J76)</f>
        <v/>
      </c>
      <c r="W76" s="27">
        <f>IF(OR(G76="",K76=""),"",G76*K76)</f>
        <v/>
      </c>
      <c r="X76" s="26" t="n"/>
      <c r="Y76" s="27">
        <f>IF(G76="","",SUM(T76:X76))</f>
        <v/>
      </c>
      <c r="Z76" s="6">
        <f>IF(G76="","",IFERROR(Y76/G76,0))</f>
        <v/>
      </c>
      <c r="AA76" s="27">
        <f>IF(G76="","",G76+Y76)</f>
        <v/>
      </c>
      <c r="AB76" s="10">
        <f>IF(G76="","",IF(Z76&lt;=10%,"Im üblichen Rahmen","Prüfung erforderlich"))</f>
        <v/>
      </c>
      <c r="AC76" s="4" t="n"/>
    </row>
    <row r="77">
      <c r="A77" s="2" t="n"/>
      <c r="B77" s="25" t="n"/>
      <c r="C77" s="4" t="n"/>
      <c r="D77" s="4" t="n"/>
      <c r="E77" s="4" t="n"/>
      <c r="F77" s="4" t="n"/>
      <c r="G77" s="26" t="n"/>
      <c r="H77" s="26" t="n"/>
      <c r="I77" s="4" t="n"/>
      <c r="J77" s="11">
        <f>IF(I77="","",IFERROR(VLOOKUP(I77,'Stammdaten'!$A$2:$B$17,2,TRUE),0))</f>
        <v/>
      </c>
      <c r="K77" s="7" t="n"/>
      <c r="L77" s="8" t="n"/>
      <c r="M77" s="8" t="n"/>
      <c r="N77" s="8" t="n"/>
      <c r="O77" s="8" t="n"/>
      <c r="P77" s="8" t="n"/>
      <c r="Q77" s="28">
        <f>IF(G77="","",IFERROR(VLOOKUP(G77,'Stammdaten'!$D$2:$E$19,2,TRUE),0))</f>
        <v/>
      </c>
      <c r="R77" s="28">
        <f>IF(OR(G77="",Q77=""),"",Q77*(L77+M77+N77))</f>
        <v/>
      </c>
      <c r="S77" s="28">
        <f>IF(R77="","",R77*19%)</f>
        <v/>
      </c>
      <c r="T77" s="28">
        <f>IF(R77="","",R77+S77)</f>
        <v/>
      </c>
      <c r="U77" s="28">
        <f>IF(OR(G77="",Q77=""),"",Q77*(O77+P77))</f>
        <v/>
      </c>
      <c r="V77" s="28">
        <f>IF(OR(G77="",J77=""),"",G77*J77)</f>
        <v/>
      </c>
      <c r="W77" s="28">
        <f>IF(OR(G77="",K77=""),"",G77*K77)</f>
        <v/>
      </c>
      <c r="X77" s="26" t="n"/>
      <c r="Y77" s="28">
        <f>IF(G77="","",SUM(T77:X77))</f>
        <v/>
      </c>
      <c r="Z77" s="11">
        <f>IF(G77="","",IFERROR(Y77/G77,0))</f>
        <v/>
      </c>
      <c r="AA77" s="28">
        <f>IF(G77="","",G77+Y77)</f>
        <v/>
      </c>
      <c r="AB77" s="13">
        <f>IF(G77="","",IF(Z77&lt;=10%,"Im üblichen Rahmen","Prüfung erforderlich"))</f>
        <v/>
      </c>
      <c r="AC77" s="4" t="n"/>
    </row>
    <row r="78">
      <c r="A78" s="2" t="n"/>
      <c r="B78" s="25" t="n"/>
      <c r="C78" s="4" t="n"/>
      <c r="D78" s="4" t="n"/>
      <c r="E78" s="4" t="n"/>
      <c r="F78" s="4" t="n"/>
      <c r="G78" s="26" t="n"/>
      <c r="H78" s="26" t="n"/>
      <c r="I78" s="4" t="n"/>
      <c r="J78" s="6">
        <f>IF(I78="","",IFERROR(VLOOKUP(I78,'Stammdaten'!$A$2:$B$17,2,TRUE),0))</f>
        <v/>
      </c>
      <c r="K78" s="7" t="n"/>
      <c r="L78" s="8" t="n"/>
      <c r="M78" s="8" t="n"/>
      <c r="N78" s="8" t="n"/>
      <c r="O78" s="8" t="n"/>
      <c r="P78" s="8" t="n"/>
      <c r="Q78" s="27">
        <f>IF(G78="","",IFERROR(VLOOKUP(G78,'Stammdaten'!$D$2:$E$19,2,TRUE),0))</f>
        <v/>
      </c>
      <c r="R78" s="27">
        <f>IF(OR(G78="",Q78=""),"",Q78*(L78+M78+N78))</f>
        <v/>
      </c>
      <c r="S78" s="27">
        <f>IF(R78="","",R78*19%)</f>
        <v/>
      </c>
      <c r="T78" s="27">
        <f>IF(R78="","",R78+S78)</f>
        <v/>
      </c>
      <c r="U78" s="27">
        <f>IF(OR(G78="",Q78=""),"",Q78*(O78+P78))</f>
        <v/>
      </c>
      <c r="V78" s="27">
        <f>IF(OR(G78="",J78=""),"",G78*J78)</f>
        <v/>
      </c>
      <c r="W78" s="27">
        <f>IF(OR(G78="",K78=""),"",G78*K78)</f>
        <v/>
      </c>
      <c r="X78" s="26" t="n"/>
      <c r="Y78" s="27">
        <f>IF(G78="","",SUM(T78:X78))</f>
        <v/>
      </c>
      <c r="Z78" s="6">
        <f>IF(G78="","",IFERROR(Y78/G78,0))</f>
        <v/>
      </c>
      <c r="AA78" s="27">
        <f>IF(G78="","",G78+Y78)</f>
        <v/>
      </c>
      <c r="AB78" s="10">
        <f>IF(G78="","",IF(Z78&lt;=10%,"Im üblichen Rahmen","Prüfung erforderlich"))</f>
        <v/>
      </c>
      <c r="AC78" s="4" t="n"/>
    </row>
    <row r="79">
      <c r="A79" s="2" t="n"/>
      <c r="B79" s="25" t="n"/>
      <c r="C79" s="4" t="n"/>
      <c r="D79" s="4" t="n"/>
      <c r="E79" s="4" t="n"/>
      <c r="F79" s="4" t="n"/>
      <c r="G79" s="26" t="n"/>
      <c r="H79" s="26" t="n"/>
      <c r="I79" s="4" t="n"/>
      <c r="J79" s="11">
        <f>IF(I79="","",IFERROR(VLOOKUP(I79,'Stammdaten'!$A$2:$B$17,2,TRUE),0))</f>
        <v/>
      </c>
      <c r="K79" s="7" t="n"/>
      <c r="L79" s="8" t="n"/>
      <c r="M79" s="8" t="n"/>
      <c r="N79" s="8" t="n"/>
      <c r="O79" s="8" t="n"/>
      <c r="P79" s="8" t="n"/>
      <c r="Q79" s="28">
        <f>IF(G79="","",IFERROR(VLOOKUP(G79,'Stammdaten'!$D$2:$E$19,2,TRUE),0))</f>
        <v/>
      </c>
      <c r="R79" s="28">
        <f>IF(OR(G79="",Q79=""),"",Q79*(L79+M79+N79))</f>
        <v/>
      </c>
      <c r="S79" s="28">
        <f>IF(R79="","",R79*19%)</f>
        <v/>
      </c>
      <c r="T79" s="28">
        <f>IF(R79="","",R79+S79)</f>
        <v/>
      </c>
      <c r="U79" s="28">
        <f>IF(OR(G79="",Q79=""),"",Q79*(O79+P79))</f>
        <v/>
      </c>
      <c r="V79" s="28">
        <f>IF(OR(G79="",J79=""),"",G79*J79)</f>
        <v/>
      </c>
      <c r="W79" s="28">
        <f>IF(OR(G79="",K79=""),"",G79*K79)</f>
        <v/>
      </c>
      <c r="X79" s="26" t="n"/>
      <c r="Y79" s="28">
        <f>IF(G79="","",SUM(T79:X79))</f>
        <v/>
      </c>
      <c r="Z79" s="11">
        <f>IF(G79="","",IFERROR(Y79/G79,0))</f>
        <v/>
      </c>
      <c r="AA79" s="28">
        <f>IF(G79="","",G79+Y79)</f>
        <v/>
      </c>
      <c r="AB79" s="13">
        <f>IF(G79="","",IF(Z79&lt;=10%,"Im üblichen Rahmen","Prüfung erforderlich"))</f>
        <v/>
      </c>
      <c r="AC79" s="4" t="n"/>
    </row>
    <row r="80">
      <c r="A80" s="2" t="n"/>
      <c r="B80" s="25" t="n"/>
      <c r="C80" s="4" t="n"/>
      <c r="D80" s="4" t="n"/>
      <c r="E80" s="4" t="n"/>
      <c r="F80" s="4" t="n"/>
      <c r="G80" s="26" t="n"/>
      <c r="H80" s="26" t="n"/>
      <c r="I80" s="4" t="n"/>
      <c r="J80" s="6">
        <f>IF(I80="","",IFERROR(VLOOKUP(I80,'Stammdaten'!$A$2:$B$17,2,TRUE),0))</f>
        <v/>
      </c>
      <c r="K80" s="7" t="n"/>
      <c r="L80" s="8" t="n"/>
      <c r="M80" s="8" t="n"/>
      <c r="N80" s="8" t="n"/>
      <c r="O80" s="8" t="n"/>
      <c r="P80" s="8" t="n"/>
      <c r="Q80" s="27">
        <f>IF(G80="","",IFERROR(VLOOKUP(G80,'Stammdaten'!$D$2:$E$19,2,TRUE),0))</f>
        <v/>
      </c>
      <c r="R80" s="27">
        <f>IF(OR(G80="",Q80=""),"",Q80*(L80+M80+N80))</f>
        <v/>
      </c>
      <c r="S80" s="27">
        <f>IF(R80="","",R80*19%)</f>
        <v/>
      </c>
      <c r="T80" s="27">
        <f>IF(R80="","",R80+S80)</f>
        <v/>
      </c>
      <c r="U80" s="27">
        <f>IF(OR(G80="",Q80=""),"",Q80*(O80+P80))</f>
        <v/>
      </c>
      <c r="V80" s="27">
        <f>IF(OR(G80="",J80=""),"",G80*J80)</f>
        <v/>
      </c>
      <c r="W80" s="27">
        <f>IF(OR(G80="",K80=""),"",G80*K80)</f>
        <v/>
      </c>
      <c r="X80" s="26" t="n"/>
      <c r="Y80" s="27">
        <f>IF(G80="","",SUM(T80:X80))</f>
        <v/>
      </c>
      <c r="Z80" s="6">
        <f>IF(G80="","",IFERROR(Y80/G80,0))</f>
        <v/>
      </c>
      <c r="AA80" s="27">
        <f>IF(G80="","",G80+Y80)</f>
        <v/>
      </c>
      <c r="AB80" s="10">
        <f>IF(G80="","",IF(Z80&lt;=10%,"Im üblichen Rahmen","Prüfung erforderlich"))</f>
        <v/>
      </c>
      <c r="AC80" s="4" t="n"/>
    </row>
    <row r="81">
      <c r="A81" s="2" t="n"/>
      <c r="B81" s="25" t="n"/>
      <c r="C81" s="4" t="n"/>
      <c r="D81" s="4" t="n"/>
      <c r="E81" s="4" t="n"/>
      <c r="F81" s="4" t="n"/>
      <c r="G81" s="26" t="n"/>
      <c r="H81" s="26" t="n"/>
      <c r="I81" s="4" t="n"/>
      <c r="J81" s="11">
        <f>IF(I81="","",IFERROR(VLOOKUP(I81,'Stammdaten'!$A$2:$B$17,2,TRUE),0))</f>
        <v/>
      </c>
      <c r="K81" s="7" t="n"/>
      <c r="L81" s="8" t="n"/>
      <c r="M81" s="8" t="n"/>
      <c r="N81" s="8" t="n"/>
      <c r="O81" s="8" t="n"/>
      <c r="P81" s="8" t="n"/>
      <c r="Q81" s="28">
        <f>IF(G81="","",IFERROR(VLOOKUP(G81,'Stammdaten'!$D$2:$E$19,2,TRUE),0))</f>
        <v/>
      </c>
      <c r="R81" s="28">
        <f>IF(OR(G81="",Q81=""),"",Q81*(L81+M81+N81))</f>
        <v/>
      </c>
      <c r="S81" s="28">
        <f>IF(R81="","",R81*19%)</f>
        <v/>
      </c>
      <c r="T81" s="28">
        <f>IF(R81="","",R81+S81)</f>
        <v/>
      </c>
      <c r="U81" s="28">
        <f>IF(OR(G81="",Q81=""),"",Q81*(O81+P81))</f>
        <v/>
      </c>
      <c r="V81" s="28">
        <f>IF(OR(G81="",J81=""),"",G81*J81)</f>
        <v/>
      </c>
      <c r="W81" s="28">
        <f>IF(OR(G81="",K81=""),"",G81*K81)</f>
        <v/>
      </c>
      <c r="X81" s="26" t="n"/>
      <c r="Y81" s="28">
        <f>IF(G81="","",SUM(T81:X81))</f>
        <v/>
      </c>
      <c r="Z81" s="11">
        <f>IF(G81="","",IFERROR(Y81/G81,0))</f>
        <v/>
      </c>
      <c r="AA81" s="28">
        <f>IF(G81="","",G81+Y81)</f>
        <v/>
      </c>
      <c r="AB81" s="13">
        <f>IF(G81="","",IF(Z81&lt;=10%,"Im üblichen Rahmen","Prüfung erforderlich"))</f>
        <v/>
      </c>
      <c r="AC81" s="4" t="n"/>
    </row>
    <row r="82">
      <c r="A82" s="2" t="n"/>
      <c r="B82" s="25" t="n"/>
      <c r="C82" s="4" t="n"/>
      <c r="D82" s="4" t="n"/>
      <c r="E82" s="4" t="n"/>
      <c r="F82" s="4" t="n"/>
      <c r="G82" s="26" t="n"/>
      <c r="H82" s="26" t="n"/>
      <c r="I82" s="4" t="n"/>
      <c r="J82" s="6">
        <f>IF(I82="","",IFERROR(VLOOKUP(I82,'Stammdaten'!$A$2:$B$17,2,TRUE),0))</f>
        <v/>
      </c>
      <c r="K82" s="7" t="n"/>
      <c r="L82" s="8" t="n"/>
      <c r="M82" s="8" t="n"/>
      <c r="N82" s="8" t="n"/>
      <c r="O82" s="8" t="n"/>
      <c r="P82" s="8" t="n"/>
      <c r="Q82" s="27">
        <f>IF(G82="","",IFERROR(VLOOKUP(G82,'Stammdaten'!$D$2:$E$19,2,TRUE),0))</f>
        <v/>
      </c>
      <c r="R82" s="27">
        <f>IF(OR(G82="",Q82=""),"",Q82*(L82+M82+N82))</f>
        <v/>
      </c>
      <c r="S82" s="27">
        <f>IF(R82="","",R82*19%)</f>
        <v/>
      </c>
      <c r="T82" s="27">
        <f>IF(R82="","",R82+S82)</f>
        <v/>
      </c>
      <c r="U82" s="27">
        <f>IF(OR(G82="",Q82=""),"",Q82*(O82+P82))</f>
        <v/>
      </c>
      <c r="V82" s="27">
        <f>IF(OR(G82="",J82=""),"",G82*J82)</f>
        <v/>
      </c>
      <c r="W82" s="27">
        <f>IF(OR(G82="",K82=""),"",G82*K82)</f>
        <v/>
      </c>
      <c r="X82" s="26" t="n"/>
      <c r="Y82" s="27">
        <f>IF(G82="","",SUM(T82:X82))</f>
        <v/>
      </c>
      <c r="Z82" s="6">
        <f>IF(G82="","",IFERROR(Y82/G82,0))</f>
        <v/>
      </c>
      <c r="AA82" s="27">
        <f>IF(G82="","",G82+Y82)</f>
        <v/>
      </c>
      <c r="AB82" s="10">
        <f>IF(G82="","",IF(Z82&lt;=10%,"Im üblichen Rahmen","Prüfung erforderlich"))</f>
        <v/>
      </c>
      <c r="AC82" s="4" t="n"/>
    </row>
    <row r="83">
      <c r="A83" s="2" t="n"/>
      <c r="B83" s="25" t="n"/>
      <c r="C83" s="4" t="n"/>
      <c r="D83" s="4" t="n"/>
      <c r="E83" s="4" t="n"/>
      <c r="F83" s="4" t="n"/>
      <c r="G83" s="26" t="n"/>
      <c r="H83" s="26" t="n"/>
      <c r="I83" s="4" t="n"/>
      <c r="J83" s="11">
        <f>IF(I83="","",IFERROR(VLOOKUP(I83,'Stammdaten'!$A$2:$B$17,2,TRUE),0))</f>
        <v/>
      </c>
      <c r="K83" s="7" t="n"/>
      <c r="L83" s="8" t="n"/>
      <c r="M83" s="8" t="n"/>
      <c r="N83" s="8" t="n"/>
      <c r="O83" s="8" t="n"/>
      <c r="P83" s="8" t="n"/>
      <c r="Q83" s="28">
        <f>IF(G83="","",IFERROR(VLOOKUP(G83,'Stammdaten'!$D$2:$E$19,2,TRUE),0))</f>
        <v/>
      </c>
      <c r="R83" s="28">
        <f>IF(OR(G83="",Q83=""),"",Q83*(L83+M83+N83))</f>
        <v/>
      </c>
      <c r="S83" s="28">
        <f>IF(R83="","",R83*19%)</f>
        <v/>
      </c>
      <c r="T83" s="28">
        <f>IF(R83="","",R83+S83)</f>
        <v/>
      </c>
      <c r="U83" s="28">
        <f>IF(OR(G83="",Q83=""),"",Q83*(O83+P83))</f>
        <v/>
      </c>
      <c r="V83" s="28">
        <f>IF(OR(G83="",J83=""),"",G83*J83)</f>
        <v/>
      </c>
      <c r="W83" s="28">
        <f>IF(OR(G83="",K83=""),"",G83*K83)</f>
        <v/>
      </c>
      <c r="X83" s="26" t="n"/>
      <c r="Y83" s="28">
        <f>IF(G83="","",SUM(T83:X83))</f>
        <v/>
      </c>
      <c r="Z83" s="11">
        <f>IF(G83="","",IFERROR(Y83/G83,0))</f>
        <v/>
      </c>
      <c r="AA83" s="28">
        <f>IF(G83="","",G83+Y83)</f>
        <v/>
      </c>
      <c r="AB83" s="13">
        <f>IF(G83="","",IF(Z83&lt;=10%,"Im üblichen Rahmen","Prüfung erforderlich"))</f>
        <v/>
      </c>
      <c r="AC83" s="4" t="n"/>
    </row>
    <row r="84">
      <c r="A84" s="2" t="n"/>
      <c r="B84" s="25" t="n"/>
      <c r="C84" s="4" t="n"/>
      <c r="D84" s="4" t="n"/>
      <c r="E84" s="4" t="n"/>
      <c r="F84" s="4" t="n"/>
      <c r="G84" s="26" t="n"/>
      <c r="H84" s="26" t="n"/>
      <c r="I84" s="4" t="n"/>
      <c r="J84" s="6">
        <f>IF(I84="","",IFERROR(VLOOKUP(I84,'Stammdaten'!$A$2:$B$17,2,TRUE),0))</f>
        <v/>
      </c>
      <c r="K84" s="7" t="n"/>
      <c r="L84" s="8" t="n"/>
      <c r="M84" s="8" t="n"/>
      <c r="N84" s="8" t="n"/>
      <c r="O84" s="8" t="n"/>
      <c r="P84" s="8" t="n"/>
      <c r="Q84" s="27">
        <f>IF(G84="","",IFERROR(VLOOKUP(G84,'Stammdaten'!$D$2:$E$19,2,TRUE),0))</f>
        <v/>
      </c>
      <c r="R84" s="27">
        <f>IF(OR(G84="",Q84=""),"",Q84*(L84+M84+N84))</f>
        <v/>
      </c>
      <c r="S84" s="27">
        <f>IF(R84="","",R84*19%)</f>
        <v/>
      </c>
      <c r="T84" s="27">
        <f>IF(R84="","",R84+S84)</f>
        <v/>
      </c>
      <c r="U84" s="27">
        <f>IF(OR(G84="",Q84=""),"",Q84*(O84+P84))</f>
        <v/>
      </c>
      <c r="V84" s="27">
        <f>IF(OR(G84="",J84=""),"",G84*J84)</f>
        <v/>
      </c>
      <c r="W84" s="27">
        <f>IF(OR(G84="",K84=""),"",G84*K84)</f>
        <v/>
      </c>
      <c r="X84" s="26" t="n"/>
      <c r="Y84" s="27">
        <f>IF(G84="","",SUM(T84:X84))</f>
        <v/>
      </c>
      <c r="Z84" s="6">
        <f>IF(G84="","",IFERROR(Y84/G84,0))</f>
        <v/>
      </c>
      <c r="AA84" s="27">
        <f>IF(G84="","",G84+Y84)</f>
        <v/>
      </c>
      <c r="AB84" s="10">
        <f>IF(G84="","",IF(Z84&lt;=10%,"Im üblichen Rahmen","Prüfung erforderlich"))</f>
        <v/>
      </c>
      <c r="AC84" s="4" t="n"/>
    </row>
    <row r="85">
      <c r="A85" s="2" t="n"/>
      <c r="B85" s="25" t="n"/>
      <c r="C85" s="4" t="n"/>
      <c r="D85" s="4" t="n"/>
      <c r="E85" s="4" t="n"/>
      <c r="F85" s="4" t="n"/>
      <c r="G85" s="26" t="n"/>
      <c r="H85" s="26" t="n"/>
      <c r="I85" s="4" t="n"/>
      <c r="J85" s="11">
        <f>IF(I85="","",IFERROR(VLOOKUP(I85,'Stammdaten'!$A$2:$B$17,2,TRUE),0))</f>
        <v/>
      </c>
      <c r="K85" s="7" t="n"/>
      <c r="L85" s="8" t="n"/>
      <c r="M85" s="8" t="n"/>
      <c r="N85" s="8" t="n"/>
      <c r="O85" s="8" t="n"/>
      <c r="P85" s="8" t="n"/>
      <c r="Q85" s="28">
        <f>IF(G85="","",IFERROR(VLOOKUP(G85,'Stammdaten'!$D$2:$E$19,2,TRUE),0))</f>
        <v/>
      </c>
      <c r="R85" s="28">
        <f>IF(OR(G85="",Q85=""),"",Q85*(L85+M85+N85))</f>
        <v/>
      </c>
      <c r="S85" s="28">
        <f>IF(R85="","",R85*19%)</f>
        <v/>
      </c>
      <c r="T85" s="28">
        <f>IF(R85="","",R85+S85)</f>
        <v/>
      </c>
      <c r="U85" s="28">
        <f>IF(OR(G85="",Q85=""),"",Q85*(O85+P85))</f>
        <v/>
      </c>
      <c r="V85" s="28">
        <f>IF(OR(G85="",J85=""),"",G85*J85)</f>
        <v/>
      </c>
      <c r="W85" s="28">
        <f>IF(OR(G85="",K85=""),"",G85*K85)</f>
        <v/>
      </c>
      <c r="X85" s="26" t="n"/>
      <c r="Y85" s="28">
        <f>IF(G85="","",SUM(T85:X85))</f>
        <v/>
      </c>
      <c r="Z85" s="11">
        <f>IF(G85="","",IFERROR(Y85/G85,0))</f>
        <v/>
      </c>
      <c r="AA85" s="28">
        <f>IF(G85="","",G85+Y85)</f>
        <v/>
      </c>
      <c r="AB85" s="13">
        <f>IF(G85="","",IF(Z85&lt;=10%,"Im üblichen Rahmen","Prüfung erforderlich"))</f>
        <v/>
      </c>
      <c r="AC85" s="4" t="n"/>
    </row>
    <row r="86">
      <c r="A86" s="2" t="n"/>
      <c r="B86" s="25" t="n"/>
      <c r="C86" s="4" t="n"/>
      <c r="D86" s="4" t="n"/>
      <c r="E86" s="4" t="n"/>
      <c r="F86" s="4" t="n"/>
      <c r="G86" s="26" t="n"/>
      <c r="H86" s="26" t="n"/>
      <c r="I86" s="4" t="n"/>
      <c r="J86" s="6">
        <f>IF(I86="","",IFERROR(VLOOKUP(I86,'Stammdaten'!$A$2:$B$17,2,TRUE),0))</f>
        <v/>
      </c>
      <c r="K86" s="7" t="n"/>
      <c r="L86" s="8" t="n"/>
      <c r="M86" s="8" t="n"/>
      <c r="N86" s="8" t="n"/>
      <c r="O86" s="8" t="n"/>
      <c r="P86" s="8" t="n"/>
      <c r="Q86" s="27">
        <f>IF(G86="","",IFERROR(VLOOKUP(G86,'Stammdaten'!$D$2:$E$19,2,TRUE),0))</f>
        <v/>
      </c>
      <c r="R86" s="27">
        <f>IF(OR(G86="",Q86=""),"",Q86*(L86+M86+N86))</f>
        <v/>
      </c>
      <c r="S86" s="27">
        <f>IF(R86="","",R86*19%)</f>
        <v/>
      </c>
      <c r="T86" s="27">
        <f>IF(R86="","",R86+S86)</f>
        <v/>
      </c>
      <c r="U86" s="27">
        <f>IF(OR(G86="",Q86=""),"",Q86*(O86+P86))</f>
        <v/>
      </c>
      <c r="V86" s="27">
        <f>IF(OR(G86="",J86=""),"",G86*J86)</f>
        <v/>
      </c>
      <c r="W86" s="27">
        <f>IF(OR(G86="",K86=""),"",G86*K86)</f>
        <v/>
      </c>
      <c r="X86" s="26" t="n"/>
      <c r="Y86" s="27">
        <f>IF(G86="","",SUM(T86:X86))</f>
        <v/>
      </c>
      <c r="Z86" s="6">
        <f>IF(G86="","",IFERROR(Y86/G86,0))</f>
        <v/>
      </c>
      <c r="AA86" s="27">
        <f>IF(G86="","",G86+Y86)</f>
        <v/>
      </c>
      <c r="AB86" s="10">
        <f>IF(G86="","",IF(Z86&lt;=10%,"Im üblichen Rahmen","Prüfung erforderlich"))</f>
        <v/>
      </c>
      <c r="AC86" s="4" t="n"/>
    </row>
    <row r="87">
      <c r="A87" s="2" t="n"/>
      <c r="B87" s="25" t="n"/>
      <c r="C87" s="4" t="n"/>
      <c r="D87" s="4" t="n"/>
      <c r="E87" s="4" t="n"/>
      <c r="F87" s="4" t="n"/>
      <c r="G87" s="26" t="n"/>
      <c r="H87" s="26" t="n"/>
      <c r="I87" s="4" t="n"/>
      <c r="J87" s="11">
        <f>IF(I87="","",IFERROR(VLOOKUP(I87,'Stammdaten'!$A$2:$B$17,2,TRUE),0))</f>
        <v/>
      </c>
      <c r="K87" s="7" t="n"/>
      <c r="L87" s="8" t="n"/>
      <c r="M87" s="8" t="n"/>
      <c r="N87" s="8" t="n"/>
      <c r="O87" s="8" t="n"/>
      <c r="P87" s="8" t="n"/>
      <c r="Q87" s="28">
        <f>IF(G87="","",IFERROR(VLOOKUP(G87,'Stammdaten'!$D$2:$E$19,2,TRUE),0))</f>
        <v/>
      </c>
      <c r="R87" s="28">
        <f>IF(OR(G87="",Q87=""),"",Q87*(L87+M87+N87))</f>
        <v/>
      </c>
      <c r="S87" s="28">
        <f>IF(R87="","",R87*19%)</f>
        <v/>
      </c>
      <c r="T87" s="28">
        <f>IF(R87="","",R87+S87)</f>
        <v/>
      </c>
      <c r="U87" s="28">
        <f>IF(OR(G87="",Q87=""),"",Q87*(O87+P87))</f>
        <v/>
      </c>
      <c r="V87" s="28">
        <f>IF(OR(G87="",J87=""),"",G87*J87)</f>
        <v/>
      </c>
      <c r="W87" s="28">
        <f>IF(OR(G87="",K87=""),"",G87*K87)</f>
        <v/>
      </c>
      <c r="X87" s="26" t="n"/>
      <c r="Y87" s="28">
        <f>IF(G87="","",SUM(T87:X87))</f>
        <v/>
      </c>
      <c r="Z87" s="11">
        <f>IF(G87="","",IFERROR(Y87/G87,0))</f>
        <v/>
      </c>
      <c r="AA87" s="28">
        <f>IF(G87="","",G87+Y87)</f>
        <v/>
      </c>
      <c r="AB87" s="13">
        <f>IF(G87="","",IF(Z87&lt;=10%,"Im üblichen Rahmen","Prüfung erforderlich"))</f>
        <v/>
      </c>
      <c r="AC87" s="4" t="n"/>
    </row>
    <row r="88">
      <c r="A88" s="2" t="n"/>
      <c r="B88" s="25" t="n"/>
      <c r="C88" s="4" t="n"/>
      <c r="D88" s="4" t="n"/>
      <c r="E88" s="4" t="n"/>
      <c r="F88" s="4" t="n"/>
      <c r="G88" s="26" t="n"/>
      <c r="H88" s="26" t="n"/>
      <c r="I88" s="4" t="n"/>
      <c r="J88" s="6">
        <f>IF(I88="","",IFERROR(VLOOKUP(I88,'Stammdaten'!$A$2:$B$17,2,TRUE),0))</f>
        <v/>
      </c>
      <c r="K88" s="7" t="n"/>
      <c r="L88" s="8" t="n"/>
      <c r="M88" s="8" t="n"/>
      <c r="N88" s="8" t="n"/>
      <c r="O88" s="8" t="n"/>
      <c r="P88" s="8" t="n"/>
      <c r="Q88" s="27">
        <f>IF(G88="","",IFERROR(VLOOKUP(G88,'Stammdaten'!$D$2:$E$19,2,TRUE),0))</f>
        <v/>
      </c>
      <c r="R88" s="27">
        <f>IF(OR(G88="",Q88=""),"",Q88*(L88+M88+N88))</f>
        <v/>
      </c>
      <c r="S88" s="27">
        <f>IF(R88="","",R88*19%)</f>
        <v/>
      </c>
      <c r="T88" s="27">
        <f>IF(R88="","",R88+S88)</f>
        <v/>
      </c>
      <c r="U88" s="27">
        <f>IF(OR(G88="",Q88=""),"",Q88*(O88+P88))</f>
        <v/>
      </c>
      <c r="V88" s="27">
        <f>IF(OR(G88="",J88=""),"",G88*J88)</f>
        <v/>
      </c>
      <c r="W88" s="27">
        <f>IF(OR(G88="",K88=""),"",G88*K88)</f>
        <v/>
      </c>
      <c r="X88" s="26" t="n"/>
      <c r="Y88" s="27">
        <f>IF(G88="","",SUM(T88:X88))</f>
        <v/>
      </c>
      <c r="Z88" s="6">
        <f>IF(G88="","",IFERROR(Y88/G88,0))</f>
        <v/>
      </c>
      <c r="AA88" s="27">
        <f>IF(G88="","",G88+Y88)</f>
        <v/>
      </c>
      <c r="AB88" s="10">
        <f>IF(G88="","",IF(Z88&lt;=10%,"Im üblichen Rahmen","Prüfung erforderlich"))</f>
        <v/>
      </c>
      <c r="AC88" s="4" t="n"/>
    </row>
    <row r="89">
      <c r="A89" s="2" t="n"/>
      <c r="B89" s="25" t="n"/>
      <c r="C89" s="4" t="n"/>
      <c r="D89" s="4" t="n"/>
      <c r="E89" s="4" t="n"/>
      <c r="F89" s="4" t="n"/>
      <c r="G89" s="26" t="n"/>
      <c r="H89" s="26" t="n"/>
      <c r="I89" s="4" t="n"/>
      <c r="J89" s="11">
        <f>IF(I89="","",IFERROR(VLOOKUP(I89,'Stammdaten'!$A$2:$B$17,2,TRUE),0))</f>
        <v/>
      </c>
      <c r="K89" s="7" t="n"/>
      <c r="L89" s="8" t="n"/>
      <c r="M89" s="8" t="n"/>
      <c r="N89" s="8" t="n"/>
      <c r="O89" s="8" t="n"/>
      <c r="P89" s="8" t="n"/>
      <c r="Q89" s="28">
        <f>IF(G89="","",IFERROR(VLOOKUP(G89,'Stammdaten'!$D$2:$E$19,2,TRUE),0))</f>
        <v/>
      </c>
      <c r="R89" s="28">
        <f>IF(OR(G89="",Q89=""),"",Q89*(L89+M89+N89))</f>
        <v/>
      </c>
      <c r="S89" s="28">
        <f>IF(R89="","",R89*19%)</f>
        <v/>
      </c>
      <c r="T89" s="28">
        <f>IF(R89="","",R89+S89)</f>
        <v/>
      </c>
      <c r="U89" s="28">
        <f>IF(OR(G89="",Q89=""),"",Q89*(O89+P89))</f>
        <v/>
      </c>
      <c r="V89" s="28">
        <f>IF(OR(G89="",J89=""),"",G89*J89)</f>
        <v/>
      </c>
      <c r="W89" s="28">
        <f>IF(OR(G89="",K89=""),"",G89*K89)</f>
        <v/>
      </c>
      <c r="X89" s="26" t="n"/>
      <c r="Y89" s="28">
        <f>IF(G89="","",SUM(T89:X89))</f>
        <v/>
      </c>
      <c r="Z89" s="11">
        <f>IF(G89="","",IFERROR(Y89/G89,0))</f>
        <v/>
      </c>
      <c r="AA89" s="28">
        <f>IF(G89="","",G89+Y89)</f>
        <v/>
      </c>
      <c r="AB89" s="13">
        <f>IF(G89="","",IF(Z89&lt;=10%,"Im üblichen Rahmen","Prüfung erforderlich"))</f>
        <v/>
      </c>
      <c r="AC89" s="4" t="n"/>
    </row>
    <row r="90">
      <c r="A90" s="2" t="n"/>
      <c r="B90" s="25" t="n"/>
      <c r="C90" s="4" t="n"/>
      <c r="D90" s="4" t="n"/>
      <c r="E90" s="4" t="n"/>
      <c r="F90" s="4" t="n"/>
      <c r="G90" s="26" t="n"/>
      <c r="H90" s="26" t="n"/>
      <c r="I90" s="4" t="n"/>
      <c r="J90" s="6">
        <f>IF(I90="","",IFERROR(VLOOKUP(I90,'Stammdaten'!$A$2:$B$17,2,TRUE),0))</f>
        <v/>
      </c>
      <c r="K90" s="7" t="n"/>
      <c r="L90" s="8" t="n"/>
      <c r="M90" s="8" t="n"/>
      <c r="N90" s="8" t="n"/>
      <c r="O90" s="8" t="n"/>
      <c r="P90" s="8" t="n"/>
      <c r="Q90" s="27">
        <f>IF(G90="","",IFERROR(VLOOKUP(G90,'Stammdaten'!$D$2:$E$19,2,TRUE),0))</f>
        <v/>
      </c>
      <c r="R90" s="27">
        <f>IF(OR(G90="",Q90=""),"",Q90*(L90+M90+N90))</f>
        <v/>
      </c>
      <c r="S90" s="27">
        <f>IF(R90="","",R90*19%)</f>
        <v/>
      </c>
      <c r="T90" s="27">
        <f>IF(R90="","",R90+S90)</f>
        <v/>
      </c>
      <c r="U90" s="27">
        <f>IF(OR(G90="",Q90=""),"",Q90*(O90+P90))</f>
        <v/>
      </c>
      <c r="V90" s="27">
        <f>IF(OR(G90="",J90=""),"",G90*J90)</f>
        <v/>
      </c>
      <c r="W90" s="27">
        <f>IF(OR(G90="",K90=""),"",G90*K90)</f>
        <v/>
      </c>
      <c r="X90" s="26" t="n"/>
      <c r="Y90" s="27">
        <f>IF(G90="","",SUM(T90:X90))</f>
        <v/>
      </c>
      <c r="Z90" s="6">
        <f>IF(G90="","",IFERROR(Y90/G90,0))</f>
        <v/>
      </c>
      <c r="AA90" s="27">
        <f>IF(G90="","",G90+Y90)</f>
        <v/>
      </c>
      <c r="AB90" s="10">
        <f>IF(G90="","",IF(Z90&lt;=10%,"Im üblichen Rahmen","Prüfung erforderlich"))</f>
        <v/>
      </c>
      <c r="AC90" s="4" t="n"/>
    </row>
    <row r="91">
      <c r="A91" s="2" t="n"/>
      <c r="B91" s="25" t="n"/>
      <c r="C91" s="4" t="n"/>
      <c r="D91" s="4" t="n"/>
      <c r="E91" s="4" t="n"/>
      <c r="F91" s="4" t="n"/>
      <c r="G91" s="26" t="n"/>
      <c r="H91" s="26" t="n"/>
      <c r="I91" s="4" t="n"/>
      <c r="J91" s="11">
        <f>IF(I91="","",IFERROR(VLOOKUP(I91,'Stammdaten'!$A$2:$B$17,2,TRUE),0))</f>
        <v/>
      </c>
      <c r="K91" s="7" t="n"/>
      <c r="L91" s="8" t="n"/>
      <c r="M91" s="8" t="n"/>
      <c r="N91" s="8" t="n"/>
      <c r="O91" s="8" t="n"/>
      <c r="P91" s="8" t="n"/>
      <c r="Q91" s="28">
        <f>IF(G91="","",IFERROR(VLOOKUP(G91,'Stammdaten'!$D$2:$E$19,2,TRUE),0))</f>
        <v/>
      </c>
      <c r="R91" s="28">
        <f>IF(OR(G91="",Q91=""),"",Q91*(L91+M91+N91))</f>
        <v/>
      </c>
      <c r="S91" s="28">
        <f>IF(R91="","",R91*19%)</f>
        <v/>
      </c>
      <c r="T91" s="28">
        <f>IF(R91="","",R91+S91)</f>
        <v/>
      </c>
      <c r="U91" s="28">
        <f>IF(OR(G91="",Q91=""),"",Q91*(O91+P91))</f>
        <v/>
      </c>
      <c r="V91" s="28">
        <f>IF(OR(G91="",J91=""),"",G91*J91)</f>
        <v/>
      </c>
      <c r="W91" s="28">
        <f>IF(OR(G91="",K91=""),"",G91*K91)</f>
        <v/>
      </c>
      <c r="X91" s="26" t="n"/>
      <c r="Y91" s="28">
        <f>IF(G91="","",SUM(T91:X91))</f>
        <v/>
      </c>
      <c r="Z91" s="11">
        <f>IF(G91="","",IFERROR(Y91/G91,0))</f>
        <v/>
      </c>
      <c r="AA91" s="28">
        <f>IF(G91="","",G91+Y91)</f>
        <v/>
      </c>
      <c r="AB91" s="13">
        <f>IF(G91="","",IF(Z91&lt;=10%,"Im üblichen Rahmen","Prüfung erforderlich"))</f>
        <v/>
      </c>
      <c r="AC91" s="4" t="n"/>
    </row>
    <row r="92">
      <c r="A92" s="2" t="n"/>
      <c r="B92" s="25" t="n"/>
      <c r="C92" s="4" t="n"/>
      <c r="D92" s="4" t="n"/>
      <c r="E92" s="4" t="n"/>
      <c r="F92" s="4" t="n"/>
      <c r="G92" s="26" t="n"/>
      <c r="H92" s="26" t="n"/>
      <c r="I92" s="4" t="n"/>
      <c r="J92" s="6">
        <f>IF(I92="","",IFERROR(VLOOKUP(I92,'Stammdaten'!$A$2:$B$17,2,TRUE),0))</f>
        <v/>
      </c>
      <c r="K92" s="7" t="n"/>
      <c r="L92" s="8" t="n"/>
      <c r="M92" s="8" t="n"/>
      <c r="N92" s="8" t="n"/>
      <c r="O92" s="8" t="n"/>
      <c r="P92" s="8" t="n"/>
      <c r="Q92" s="27">
        <f>IF(G92="","",IFERROR(VLOOKUP(G92,'Stammdaten'!$D$2:$E$19,2,TRUE),0))</f>
        <v/>
      </c>
      <c r="R92" s="27">
        <f>IF(OR(G92="",Q92=""),"",Q92*(L92+M92+N92))</f>
        <v/>
      </c>
      <c r="S92" s="27">
        <f>IF(R92="","",R92*19%)</f>
        <v/>
      </c>
      <c r="T92" s="27">
        <f>IF(R92="","",R92+S92)</f>
        <v/>
      </c>
      <c r="U92" s="27">
        <f>IF(OR(G92="",Q92=""),"",Q92*(O92+P92))</f>
        <v/>
      </c>
      <c r="V92" s="27">
        <f>IF(OR(G92="",J92=""),"",G92*J92)</f>
        <v/>
      </c>
      <c r="W92" s="27">
        <f>IF(OR(G92="",K92=""),"",G92*K92)</f>
        <v/>
      </c>
      <c r="X92" s="26" t="n"/>
      <c r="Y92" s="27">
        <f>IF(G92="","",SUM(T92:X92))</f>
        <v/>
      </c>
      <c r="Z92" s="6">
        <f>IF(G92="","",IFERROR(Y92/G92,0))</f>
        <v/>
      </c>
      <c r="AA92" s="27">
        <f>IF(G92="","",G92+Y92)</f>
        <v/>
      </c>
      <c r="AB92" s="10">
        <f>IF(G92="","",IF(Z92&lt;=10%,"Im üblichen Rahmen","Prüfung erforderlich"))</f>
        <v/>
      </c>
      <c r="AC92" s="4" t="n"/>
    </row>
    <row r="93">
      <c r="A93" s="2" t="n"/>
      <c r="B93" s="25" t="n"/>
      <c r="C93" s="4" t="n"/>
      <c r="D93" s="4" t="n"/>
      <c r="E93" s="4" t="n"/>
      <c r="F93" s="4" t="n"/>
      <c r="G93" s="26" t="n"/>
      <c r="H93" s="26" t="n"/>
      <c r="I93" s="4" t="n"/>
      <c r="J93" s="11">
        <f>IF(I93="","",IFERROR(VLOOKUP(I93,'Stammdaten'!$A$2:$B$17,2,TRUE),0))</f>
        <v/>
      </c>
      <c r="K93" s="7" t="n"/>
      <c r="L93" s="8" t="n"/>
      <c r="M93" s="8" t="n"/>
      <c r="N93" s="8" t="n"/>
      <c r="O93" s="8" t="n"/>
      <c r="P93" s="8" t="n"/>
      <c r="Q93" s="28">
        <f>IF(G93="","",IFERROR(VLOOKUP(G93,'Stammdaten'!$D$2:$E$19,2,TRUE),0))</f>
        <v/>
      </c>
      <c r="R93" s="28">
        <f>IF(OR(G93="",Q93=""),"",Q93*(L93+M93+N93))</f>
        <v/>
      </c>
      <c r="S93" s="28">
        <f>IF(R93="","",R93*19%)</f>
        <v/>
      </c>
      <c r="T93" s="28">
        <f>IF(R93="","",R93+S93)</f>
        <v/>
      </c>
      <c r="U93" s="28">
        <f>IF(OR(G93="",Q93=""),"",Q93*(O93+P93))</f>
        <v/>
      </c>
      <c r="V93" s="28">
        <f>IF(OR(G93="",J93=""),"",G93*J93)</f>
        <v/>
      </c>
      <c r="W93" s="28">
        <f>IF(OR(G93="",K93=""),"",G93*K93)</f>
        <v/>
      </c>
      <c r="X93" s="26" t="n"/>
      <c r="Y93" s="28">
        <f>IF(G93="","",SUM(T93:X93))</f>
        <v/>
      </c>
      <c r="Z93" s="11">
        <f>IF(G93="","",IFERROR(Y93/G93,0))</f>
        <v/>
      </c>
      <c r="AA93" s="28">
        <f>IF(G93="","",G93+Y93)</f>
        <v/>
      </c>
      <c r="AB93" s="13">
        <f>IF(G93="","",IF(Z93&lt;=10%,"Im üblichen Rahmen","Prüfung erforderlich"))</f>
        <v/>
      </c>
      <c r="AC93" s="4" t="n"/>
    </row>
    <row r="94">
      <c r="A94" s="2" t="n"/>
      <c r="B94" s="25" t="n"/>
      <c r="C94" s="4" t="n"/>
      <c r="D94" s="4" t="n"/>
      <c r="E94" s="4" t="n"/>
      <c r="F94" s="4" t="n"/>
      <c r="G94" s="26" t="n"/>
      <c r="H94" s="26" t="n"/>
      <c r="I94" s="4" t="n"/>
      <c r="J94" s="6">
        <f>IF(I94="","",IFERROR(VLOOKUP(I94,'Stammdaten'!$A$2:$B$17,2,TRUE),0))</f>
        <v/>
      </c>
      <c r="K94" s="7" t="n"/>
      <c r="L94" s="8" t="n"/>
      <c r="M94" s="8" t="n"/>
      <c r="N94" s="8" t="n"/>
      <c r="O94" s="8" t="n"/>
      <c r="P94" s="8" t="n"/>
      <c r="Q94" s="27">
        <f>IF(G94="","",IFERROR(VLOOKUP(G94,'Stammdaten'!$D$2:$E$19,2,TRUE),0))</f>
        <v/>
      </c>
      <c r="R94" s="27">
        <f>IF(OR(G94="",Q94=""),"",Q94*(L94+M94+N94))</f>
        <v/>
      </c>
      <c r="S94" s="27">
        <f>IF(R94="","",R94*19%)</f>
        <v/>
      </c>
      <c r="T94" s="27">
        <f>IF(R94="","",R94+S94)</f>
        <v/>
      </c>
      <c r="U94" s="27">
        <f>IF(OR(G94="",Q94=""),"",Q94*(O94+P94))</f>
        <v/>
      </c>
      <c r="V94" s="27">
        <f>IF(OR(G94="",J94=""),"",G94*J94)</f>
        <v/>
      </c>
      <c r="W94" s="27">
        <f>IF(OR(G94="",K94=""),"",G94*K94)</f>
        <v/>
      </c>
      <c r="X94" s="26" t="n"/>
      <c r="Y94" s="27">
        <f>IF(G94="","",SUM(T94:X94))</f>
        <v/>
      </c>
      <c r="Z94" s="6">
        <f>IF(G94="","",IFERROR(Y94/G94,0))</f>
        <v/>
      </c>
      <c r="AA94" s="27">
        <f>IF(G94="","",G94+Y94)</f>
        <v/>
      </c>
      <c r="AB94" s="10">
        <f>IF(G94="","",IF(Z94&lt;=10%,"Im üblichen Rahmen","Prüfung erforderlich"))</f>
        <v/>
      </c>
      <c r="AC94" s="4" t="n"/>
    </row>
    <row r="95">
      <c r="A95" s="2" t="n"/>
      <c r="B95" s="25" t="n"/>
      <c r="C95" s="4" t="n"/>
      <c r="D95" s="4" t="n"/>
      <c r="E95" s="4" t="n"/>
      <c r="F95" s="4" t="n"/>
      <c r="G95" s="26" t="n"/>
      <c r="H95" s="26" t="n"/>
      <c r="I95" s="4" t="n"/>
      <c r="J95" s="11">
        <f>IF(I95="","",IFERROR(VLOOKUP(I95,'Stammdaten'!$A$2:$B$17,2,TRUE),0))</f>
        <v/>
      </c>
      <c r="K95" s="7" t="n"/>
      <c r="L95" s="8" t="n"/>
      <c r="M95" s="8" t="n"/>
      <c r="N95" s="8" t="n"/>
      <c r="O95" s="8" t="n"/>
      <c r="P95" s="8" t="n"/>
      <c r="Q95" s="28">
        <f>IF(G95="","",IFERROR(VLOOKUP(G95,'Stammdaten'!$D$2:$E$19,2,TRUE),0))</f>
        <v/>
      </c>
      <c r="R95" s="28">
        <f>IF(OR(G95="",Q95=""),"",Q95*(L95+M95+N95))</f>
        <v/>
      </c>
      <c r="S95" s="28">
        <f>IF(R95="","",R95*19%)</f>
        <v/>
      </c>
      <c r="T95" s="28">
        <f>IF(R95="","",R95+S95)</f>
        <v/>
      </c>
      <c r="U95" s="28">
        <f>IF(OR(G95="",Q95=""),"",Q95*(O95+P95))</f>
        <v/>
      </c>
      <c r="V95" s="28">
        <f>IF(OR(G95="",J95=""),"",G95*J95)</f>
        <v/>
      </c>
      <c r="W95" s="28">
        <f>IF(OR(G95="",K95=""),"",G95*K95)</f>
        <v/>
      </c>
      <c r="X95" s="26" t="n"/>
      <c r="Y95" s="28">
        <f>IF(G95="","",SUM(T95:X95))</f>
        <v/>
      </c>
      <c r="Z95" s="11">
        <f>IF(G95="","",IFERROR(Y95/G95,0))</f>
        <v/>
      </c>
      <c r="AA95" s="28">
        <f>IF(G95="","",G95+Y95)</f>
        <v/>
      </c>
      <c r="AB95" s="13">
        <f>IF(G95="","",IF(Z95&lt;=10%,"Im üblichen Rahmen","Prüfung erforderlich"))</f>
        <v/>
      </c>
      <c r="AC95" s="4" t="n"/>
    </row>
    <row r="96">
      <c r="A96" s="2" t="n"/>
      <c r="B96" s="25" t="n"/>
      <c r="C96" s="4" t="n"/>
      <c r="D96" s="4" t="n"/>
      <c r="E96" s="4" t="n"/>
      <c r="F96" s="4" t="n"/>
      <c r="G96" s="26" t="n"/>
      <c r="H96" s="26" t="n"/>
      <c r="I96" s="4" t="n"/>
      <c r="J96" s="6">
        <f>IF(I96="","",IFERROR(VLOOKUP(I96,'Stammdaten'!$A$2:$B$17,2,TRUE),0))</f>
        <v/>
      </c>
      <c r="K96" s="7" t="n"/>
      <c r="L96" s="8" t="n"/>
      <c r="M96" s="8" t="n"/>
      <c r="N96" s="8" t="n"/>
      <c r="O96" s="8" t="n"/>
      <c r="P96" s="8" t="n"/>
      <c r="Q96" s="27">
        <f>IF(G96="","",IFERROR(VLOOKUP(G96,'Stammdaten'!$D$2:$E$19,2,TRUE),0))</f>
        <v/>
      </c>
      <c r="R96" s="27">
        <f>IF(OR(G96="",Q96=""),"",Q96*(L96+M96+N96))</f>
        <v/>
      </c>
      <c r="S96" s="27">
        <f>IF(R96="","",R96*19%)</f>
        <v/>
      </c>
      <c r="T96" s="27">
        <f>IF(R96="","",R96+S96)</f>
        <v/>
      </c>
      <c r="U96" s="27">
        <f>IF(OR(G96="",Q96=""),"",Q96*(O96+P96))</f>
        <v/>
      </c>
      <c r="V96" s="27">
        <f>IF(OR(G96="",J96=""),"",G96*J96)</f>
        <v/>
      </c>
      <c r="W96" s="27">
        <f>IF(OR(G96="",K96=""),"",G96*K96)</f>
        <v/>
      </c>
      <c r="X96" s="26" t="n"/>
      <c r="Y96" s="27">
        <f>IF(G96="","",SUM(T96:X96))</f>
        <v/>
      </c>
      <c r="Z96" s="6">
        <f>IF(G96="","",IFERROR(Y96/G96,0))</f>
        <v/>
      </c>
      <c r="AA96" s="27">
        <f>IF(G96="","",G96+Y96)</f>
        <v/>
      </c>
      <c r="AB96" s="10">
        <f>IF(G96="","",IF(Z96&lt;=10%,"Im üblichen Rahmen","Prüfung erforderlich"))</f>
        <v/>
      </c>
      <c r="AC96" s="4" t="n"/>
    </row>
    <row r="97">
      <c r="A97" s="2" t="n"/>
      <c r="B97" s="25" t="n"/>
      <c r="C97" s="4" t="n"/>
      <c r="D97" s="4" t="n"/>
      <c r="E97" s="4" t="n"/>
      <c r="F97" s="4" t="n"/>
      <c r="G97" s="26" t="n"/>
      <c r="H97" s="26" t="n"/>
      <c r="I97" s="4" t="n"/>
      <c r="J97" s="11">
        <f>IF(I97="","",IFERROR(VLOOKUP(I97,'Stammdaten'!$A$2:$B$17,2,TRUE),0))</f>
        <v/>
      </c>
      <c r="K97" s="7" t="n"/>
      <c r="L97" s="8" t="n"/>
      <c r="M97" s="8" t="n"/>
      <c r="N97" s="8" t="n"/>
      <c r="O97" s="8" t="n"/>
      <c r="P97" s="8" t="n"/>
      <c r="Q97" s="28">
        <f>IF(G97="","",IFERROR(VLOOKUP(G97,'Stammdaten'!$D$2:$E$19,2,TRUE),0))</f>
        <v/>
      </c>
      <c r="R97" s="28">
        <f>IF(OR(G97="",Q97=""),"",Q97*(L97+M97+N97))</f>
        <v/>
      </c>
      <c r="S97" s="28">
        <f>IF(R97="","",R97*19%)</f>
        <v/>
      </c>
      <c r="T97" s="28">
        <f>IF(R97="","",R97+S97)</f>
        <v/>
      </c>
      <c r="U97" s="28">
        <f>IF(OR(G97="",Q97=""),"",Q97*(O97+P97))</f>
        <v/>
      </c>
      <c r="V97" s="28">
        <f>IF(OR(G97="",J97=""),"",G97*J97)</f>
        <v/>
      </c>
      <c r="W97" s="28">
        <f>IF(OR(G97="",K97=""),"",G97*K97)</f>
        <v/>
      </c>
      <c r="X97" s="26" t="n"/>
      <c r="Y97" s="28">
        <f>IF(G97="","",SUM(T97:X97))</f>
        <v/>
      </c>
      <c r="Z97" s="11">
        <f>IF(G97="","",IFERROR(Y97/G97,0))</f>
        <v/>
      </c>
      <c r="AA97" s="28">
        <f>IF(G97="","",G97+Y97)</f>
        <v/>
      </c>
      <c r="AB97" s="13">
        <f>IF(G97="","",IF(Z97&lt;=10%,"Im üblichen Rahmen","Prüfung erforderlich"))</f>
        <v/>
      </c>
      <c r="AC97" s="4" t="n"/>
    </row>
    <row r="98">
      <c r="A98" s="2" t="n"/>
      <c r="B98" s="25" t="n"/>
      <c r="C98" s="4" t="n"/>
      <c r="D98" s="4" t="n"/>
      <c r="E98" s="4" t="n"/>
      <c r="F98" s="4" t="n"/>
      <c r="G98" s="26" t="n"/>
      <c r="H98" s="26" t="n"/>
      <c r="I98" s="4" t="n"/>
      <c r="J98" s="6">
        <f>IF(I98="","",IFERROR(VLOOKUP(I98,'Stammdaten'!$A$2:$B$17,2,TRUE),0))</f>
        <v/>
      </c>
      <c r="K98" s="7" t="n"/>
      <c r="L98" s="8" t="n"/>
      <c r="M98" s="8" t="n"/>
      <c r="N98" s="8" t="n"/>
      <c r="O98" s="8" t="n"/>
      <c r="P98" s="8" t="n"/>
      <c r="Q98" s="27">
        <f>IF(G98="","",IFERROR(VLOOKUP(G98,'Stammdaten'!$D$2:$E$19,2,TRUE),0))</f>
        <v/>
      </c>
      <c r="R98" s="27">
        <f>IF(OR(G98="",Q98=""),"",Q98*(L98+M98+N98))</f>
        <v/>
      </c>
      <c r="S98" s="27">
        <f>IF(R98="","",R98*19%)</f>
        <v/>
      </c>
      <c r="T98" s="27">
        <f>IF(R98="","",R98+S98)</f>
        <v/>
      </c>
      <c r="U98" s="27">
        <f>IF(OR(G98="",Q98=""),"",Q98*(O98+P98))</f>
        <v/>
      </c>
      <c r="V98" s="27">
        <f>IF(OR(G98="",J98=""),"",G98*J98)</f>
        <v/>
      </c>
      <c r="W98" s="27">
        <f>IF(OR(G98="",K98=""),"",G98*K98)</f>
        <v/>
      </c>
      <c r="X98" s="26" t="n"/>
      <c r="Y98" s="27">
        <f>IF(G98="","",SUM(T98:X98))</f>
        <v/>
      </c>
      <c r="Z98" s="6">
        <f>IF(G98="","",IFERROR(Y98/G98,0))</f>
        <v/>
      </c>
      <c r="AA98" s="27">
        <f>IF(G98="","",G98+Y98)</f>
        <v/>
      </c>
      <c r="AB98" s="10">
        <f>IF(G98="","",IF(Z98&lt;=10%,"Im üblichen Rahmen","Prüfung erforderlich"))</f>
        <v/>
      </c>
      <c r="AC98" s="4" t="n"/>
    </row>
    <row r="99">
      <c r="A99" s="2" t="n"/>
      <c r="B99" s="25" t="n"/>
      <c r="C99" s="4" t="n"/>
      <c r="D99" s="4" t="n"/>
      <c r="E99" s="4" t="n"/>
      <c r="F99" s="4" t="n"/>
      <c r="G99" s="26" t="n"/>
      <c r="H99" s="26" t="n"/>
      <c r="I99" s="4" t="n"/>
      <c r="J99" s="11">
        <f>IF(I99="","",IFERROR(VLOOKUP(I99,'Stammdaten'!$A$2:$B$17,2,TRUE),0))</f>
        <v/>
      </c>
      <c r="K99" s="7" t="n"/>
      <c r="L99" s="8" t="n"/>
      <c r="M99" s="8" t="n"/>
      <c r="N99" s="8" t="n"/>
      <c r="O99" s="8" t="n"/>
      <c r="P99" s="8" t="n"/>
      <c r="Q99" s="28">
        <f>IF(G99="","",IFERROR(VLOOKUP(G99,'Stammdaten'!$D$2:$E$19,2,TRUE),0))</f>
        <v/>
      </c>
      <c r="R99" s="28">
        <f>IF(OR(G99="",Q99=""),"",Q99*(L99+M99+N99))</f>
        <v/>
      </c>
      <c r="S99" s="28">
        <f>IF(R99="","",R99*19%)</f>
        <v/>
      </c>
      <c r="T99" s="28">
        <f>IF(R99="","",R99+S99)</f>
        <v/>
      </c>
      <c r="U99" s="28">
        <f>IF(OR(G99="",Q99=""),"",Q99*(O99+P99))</f>
        <v/>
      </c>
      <c r="V99" s="28">
        <f>IF(OR(G99="",J99=""),"",G99*J99)</f>
        <v/>
      </c>
      <c r="W99" s="28">
        <f>IF(OR(G99="",K99=""),"",G99*K99)</f>
        <v/>
      </c>
      <c r="X99" s="26" t="n"/>
      <c r="Y99" s="28">
        <f>IF(G99="","",SUM(T99:X99))</f>
        <v/>
      </c>
      <c r="Z99" s="11">
        <f>IF(G99="","",IFERROR(Y99/G99,0))</f>
        <v/>
      </c>
      <c r="AA99" s="28">
        <f>IF(G99="","",G99+Y99)</f>
        <v/>
      </c>
      <c r="AB99" s="13">
        <f>IF(G99="","",IF(Z99&lt;=10%,"Im üblichen Rahmen","Prüfung erforderlich"))</f>
        <v/>
      </c>
      <c r="AC99" s="4" t="n"/>
    </row>
    <row r="100">
      <c r="A100" s="2" t="n"/>
      <c r="B100" s="25" t="n"/>
      <c r="C100" s="4" t="n"/>
      <c r="D100" s="4" t="n"/>
      <c r="E100" s="4" t="n"/>
      <c r="F100" s="4" t="n"/>
      <c r="G100" s="26" t="n"/>
      <c r="H100" s="26" t="n"/>
      <c r="I100" s="4" t="n"/>
      <c r="J100" s="6">
        <f>IF(I100="","",IFERROR(VLOOKUP(I100,'Stammdaten'!$A$2:$B$17,2,TRUE),0))</f>
        <v/>
      </c>
      <c r="K100" s="7" t="n"/>
      <c r="L100" s="8" t="n"/>
      <c r="M100" s="8" t="n"/>
      <c r="N100" s="8" t="n"/>
      <c r="O100" s="8" t="n"/>
      <c r="P100" s="8" t="n"/>
      <c r="Q100" s="27">
        <f>IF(G100="","",IFERROR(VLOOKUP(G100,'Stammdaten'!$D$2:$E$19,2,TRUE),0))</f>
        <v/>
      </c>
      <c r="R100" s="27">
        <f>IF(OR(G100="",Q100=""),"",Q100*(L100+M100+N100))</f>
        <v/>
      </c>
      <c r="S100" s="27">
        <f>IF(R100="","",R100*19%)</f>
        <v/>
      </c>
      <c r="T100" s="27">
        <f>IF(R100="","",R100+S100)</f>
        <v/>
      </c>
      <c r="U100" s="27">
        <f>IF(OR(G100="",Q100=""),"",Q100*(O100+P100))</f>
        <v/>
      </c>
      <c r="V100" s="27">
        <f>IF(OR(G100="",J100=""),"",G100*J100)</f>
        <v/>
      </c>
      <c r="W100" s="27">
        <f>IF(OR(G100="",K100=""),"",G100*K100)</f>
        <v/>
      </c>
      <c r="X100" s="26" t="n"/>
      <c r="Y100" s="27">
        <f>IF(G100="","",SUM(T100:X100))</f>
        <v/>
      </c>
      <c r="Z100" s="6">
        <f>IF(G100="","",IFERROR(Y100/G100,0))</f>
        <v/>
      </c>
      <c r="AA100" s="27">
        <f>IF(G100="","",G100+Y100)</f>
        <v/>
      </c>
      <c r="AB100" s="10">
        <f>IF(G100="","",IF(Z100&lt;=10%,"Im üblichen Rahmen","Prüfung erforderlich"))</f>
        <v/>
      </c>
      <c r="AC100" s="4" t="n"/>
    </row>
    <row r="101">
      <c r="A101" s="2" t="n"/>
      <c r="B101" s="25" t="n"/>
      <c r="C101" s="4" t="n"/>
      <c r="D101" s="4" t="n"/>
      <c r="E101" s="4" t="n"/>
      <c r="F101" s="4" t="n"/>
      <c r="G101" s="26" t="n"/>
      <c r="H101" s="26" t="n"/>
      <c r="I101" s="4" t="n"/>
      <c r="J101" s="11">
        <f>IF(I101="","",IFERROR(VLOOKUP(I101,'Stammdaten'!$A$2:$B$17,2,TRUE),0))</f>
        <v/>
      </c>
      <c r="K101" s="7" t="n"/>
      <c r="L101" s="8" t="n"/>
      <c r="M101" s="8" t="n"/>
      <c r="N101" s="8" t="n"/>
      <c r="O101" s="8" t="n"/>
      <c r="P101" s="8" t="n"/>
      <c r="Q101" s="28">
        <f>IF(G101="","",IFERROR(VLOOKUP(G101,'Stammdaten'!$D$2:$E$19,2,TRUE),0))</f>
        <v/>
      </c>
      <c r="R101" s="28">
        <f>IF(OR(G101="",Q101=""),"",Q101*(L101+M101+N101))</f>
        <v/>
      </c>
      <c r="S101" s="28">
        <f>IF(R101="","",R101*19%)</f>
        <v/>
      </c>
      <c r="T101" s="28">
        <f>IF(R101="","",R101+S101)</f>
        <v/>
      </c>
      <c r="U101" s="28">
        <f>IF(OR(G101="",Q101=""),"",Q101*(O101+P101))</f>
        <v/>
      </c>
      <c r="V101" s="28">
        <f>IF(OR(G101="",J101=""),"",G101*J101)</f>
        <v/>
      </c>
      <c r="W101" s="28">
        <f>IF(OR(G101="",K101=""),"",G101*K101)</f>
        <v/>
      </c>
      <c r="X101" s="26" t="n"/>
      <c r="Y101" s="28">
        <f>IF(G101="","",SUM(T101:X101))</f>
        <v/>
      </c>
      <c r="Z101" s="11">
        <f>IF(G101="","",IFERROR(Y101/G101,0))</f>
        <v/>
      </c>
      <c r="AA101" s="28">
        <f>IF(G101="","",G101+Y101)</f>
        <v/>
      </c>
      <c r="AB101" s="13">
        <f>IF(G101="","",IF(Z101&lt;=10%,"Im üblichen Rahmen","Prüfung erforderlich"))</f>
        <v/>
      </c>
      <c r="AC101" s="4" t="n"/>
    </row>
  </sheetData>
  <autoFilter ref="A1:AC101"/>
  <conditionalFormatting sqref="Z2:Z101">
    <cfRule type="expression" priority="1" dxfId="0" stopIfTrue="1">
      <formula>$Z2&gt;10%</formula>
    </cfRule>
    <cfRule type="expression" priority="2" dxfId="1" stopIfTrue="1">
      <formula>AND($Z2&lt;&gt;"",$Z2&lt;=10%)</formula>
    </cfRule>
  </conditionalFormatting>
  <conditionalFormatting sqref="AB2:AB101">
    <cfRule type="expression" priority="3" dxfId="0" stopIfTrue="1">
      <formula>$AB2="Prüfung erforderlich"</formula>
    </cfRule>
    <cfRule type="expression" priority="4" dxfId="1" stopIfTrue="1">
      <formula>$AB2="Im üblichen Rahmen"</formula>
    </cfRule>
  </conditionalFormatting>
  <dataValidations count="8">
    <dataValidation sqref="B2:B101" showErrorMessage="1" showInputMessage="1" allowBlank="1" errorTitle="Ungültiges Datum" error="Bitte erfassen Sie ein gültiges Datum." promptTitle="Kaufdatum" prompt="Bitte erfassen Sie ein gültiges Kaufdatum." type="date" operator="greaterThan">
      <formula1>1</formula1>
    </dataValidation>
    <dataValidation sqref="F2:F101" showErrorMessage="1" showInputMessage="1" allowBlank="1" promptTitle="Immobilienart" prompt="Bitte wählen Sie die Immobilienart aus." type="list">
      <formula1>"Eigentumswohnung,Mehrfamilienhaus,Reihenhaus,Einfamilienhaus,Gewerbeeinheit"</formula1>
    </dataValidation>
    <dataValidation sqref="I2:I101" showErrorMessage="1" showInputMessage="1" allowBlank="1" promptTitle="Bundesland" prompt="Bitte wählen Sie das Bundesland aus." type="list">
      <formula1>'Stammdaten'!$A$2:$A$17</formula1>
    </dataValidation>
    <dataValidation sqref="G2:G101" showErrorMessage="1" showInputMessage="1" allowBlank="1" promptTitle="Kaufpreis" prompt="Bitte erfassen Sie einen positiven Kaufpreis." type="decimal" operator="greaterThan">
      <formula1>0</formula1>
    </dataValidation>
    <dataValidation sqref="H2:H101" showErrorMessage="1" showInputMessage="1" allowBlank="1" promptTitle="Finanzierungsbetrag" prompt="Bitte erfassen Sie den Finanzierungsbetrag einschließlich Grundschuld." type="decimal" operator="greaterThanOrEqual">
      <formula1>0</formula1>
    </dataValidation>
    <dataValidation sqref="K2:K101" showErrorMessage="1" showInputMessage="1" allowBlank="1" promptTitle="Maklerprovision" prompt="Bitte erfassen Sie die Maklerprovision inklusive Umsatzsteuer als Prozentwert." type="decimal" operator="between">
      <formula1>0</formula1>
      <formula2>0.20</formula2>
    </dataValidation>
    <dataValidation sqref="L2:P101" showErrorMessage="1" showInputMessage="1" allowBlank="1" promptTitle="Gebührenfaktor" prompt="Standardwerte sind 2,00 / 0,50 / 0,50 / 1,00 / 1,00. Bitte passen Sie diese bei Bedarf an." type="decimal" operator="between">
      <formula1>0</formula1>
      <formula2>5</formula2>
    </dataValidation>
    <dataValidation sqref="X2:X101" showErrorMessage="1" showInputMessage="1" allowBlank="1" promptTitle="Sonstige Kosten" prompt="Bitte erfassen Sie nur zusätzliche, nicht bereits enthaltene Erwerbskosten." type="decimal" operator="greaterThanOrEqual">
      <formula1>0</formula1>
    </dataValidation>
  </dataValidations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tabColor rgb="00C8102E"/>
    <outlinePr summaryBelow="1" summaryRight="1"/>
    <pageSetUpPr/>
  </sheetPr>
  <dimension ref="A1:H12"/>
  <sheetViews>
    <sheetView showGridLines="0" workbookViewId="0">
      <selection activeCell="A1" sqref="A1"/>
    </sheetView>
  </sheetViews>
  <sheetFormatPr baseColWidth="8" defaultRowHeight="15"/>
  <cols>
    <col width="34" customWidth="1" min="1" max="1"/>
    <col width="20" customWidth="1" min="2" max="2"/>
    <col width="4" customWidth="1" min="3" max="3"/>
    <col width="24" customWidth="1" min="4" max="4"/>
    <col width="18" customWidth="1" min="5" max="5"/>
    <col width="4" customWidth="1" min="6" max="6"/>
    <col width="24" customWidth="1" min="7" max="7"/>
    <col width="14" customWidth="1" min="8" max="8"/>
  </cols>
  <sheetData>
    <row r="1" ht="30" customHeight="1">
      <c r="A1" s="14" t="inlineStr">
        <is>
          <t>Dashboard – Erwerbsnebenkosten Immobilienkauf</t>
        </is>
      </c>
      <c r="B1" s="29" t="n"/>
      <c r="C1" s="29" t="n"/>
      <c r="D1" s="29" t="n"/>
      <c r="E1" s="29" t="n"/>
      <c r="F1" s="29" t="n"/>
      <c r="G1" s="29" t="n"/>
      <c r="H1" s="30" t="n"/>
    </row>
    <row r="2">
      <c r="A2" s="15" t="inlineStr">
        <is>
          <t>Planungsübersicht für Notar-, Grundbuch- und Erwerbsnebenkosten auf Basis der erfassten Vorgänge.</t>
        </is>
      </c>
    </row>
    <row r="3">
      <c r="A3" s="16" t="inlineStr">
        <is>
          <t>Kennzahl</t>
        </is>
      </c>
      <c r="B3" s="16" t="inlineStr">
        <is>
          <t>Wert</t>
        </is>
      </c>
      <c r="D3" s="16" t="inlineStr">
        <is>
          <t>Kostenart</t>
        </is>
      </c>
      <c r="E3" s="16" t="inlineStr">
        <is>
          <t>Betrag</t>
        </is>
      </c>
      <c r="G3" s="16" t="inlineStr">
        <is>
          <t>Bundesland</t>
        </is>
      </c>
      <c r="H3" s="16" t="inlineStr">
        <is>
          <t>Vorgänge</t>
        </is>
      </c>
    </row>
    <row r="4">
      <c r="A4" s="17" t="inlineStr">
        <is>
          <t>Anzahl der Vorgänge</t>
        </is>
      </c>
      <c r="B4" s="18">
        <f>COUNTIF('Berechnung'!$A$2:$A$101,"&lt;&gt;")</f>
        <v/>
      </c>
      <c r="D4" s="17" t="inlineStr">
        <is>
          <t>Notarkosten brutto</t>
        </is>
      </c>
      <c r="E4" s="27">
        <f>SUM('Berechnung'!$T$2:$T$101)</f>
        <v/>
      </c>
      <c r="G4" s="17" t="inlineStr">
        <is>
          <t>Bayern</t>
        </is>
      </c>
      <c r="H4" s="10">
        <f>COUNTIF('Berechnung'!$I$2:$I$101,G4)</f>
        <v/>
      </c>
    </row>
    <row r="5">
      <c r="A5" s="19" t="inlineStr">
        <is>
          <t>Summe der Kaufpreise</t>
        </is>
      </c>
      <c r="B5" s="28">
        <f>SUM('Berechnung'!$G$2:$G$101)</f>
        <v/>
      </c>
      <c r="D5" s="19" t="inlineStr">
        <is>
          <t>Grundbuchkosten</t>
        </is>
      </c>
      <c r="E5" s="28">
        <f>SUM('Berechnung'!$U$2:$U$101)</f>
        <v/>
      </c>
      <c r="G5" s="19" t="inlineStr">
        <is>
          <t>Sachsen</t>
        </is>
      </c>
      <c r="H5" s="13">
        <f>COUNTIF('Berechnung'!$I$2:$I$101,G5)</f>
        <v/>
      </c>
    </row>
    <row r="6">
      <c r="A6" s="17" t="inlineStr">
        <is>
          <t>Summe Notarkosten brutto</t>
        </is>
      </c>
      <c r="B6" s="27">
        <f>SUM('Berechnung'!$T$2:$T$101)</f>
        <v/>
      </c>
      <c r="D6" s="17" t="inlineStr">
        <is>
          <t>Grunderwerbsteuer</t>
        </is>
      </c>
      <c r="E6" s="27">
        <f>SUM('Berechnung'!$V$2:$V$101)</f>
        <v/>
      </c>
      <c r="G6" s="17" t="inlineStr">
        <is>
          <t>Baden-Württemberg</t>
        </is>
      </c>
      <c r="H6" s="10">
        <f>COUNTIF('Berechnung'!$I$2:$I$101,G6)</f>
        <v/>
      </c>
    </row>
    <row r="7">
      <c r="A7" s="19" t="inlineStr">
        <is>
          <t>Summe Grundbuchkosten</t>
        </is>
      </c>
      <c r="B7" s="28">
        <f>SUM('Berechnung'!$U$2:$U$101)</f>
        <v/>
      </c>
      <c r="D7" s="19" t="inlineStr">
        <is>
          <t>Maklerkosten</t>
        </is>
      </c>
      <c r="E7" s="28">
        <f>SUM('Berechnung'!$W$2:$W$101)</f>
        <v/>
      </c>
      <c r="G7" s="19" t="inlineStr">
        <is>
          <t>Hessen</t>
        </is>
      </c>
      <c r="H7" s="13">
        <f>COUNTIF('Berechnung'!$I$2:$I$101,G7)</f>
        <v/>
      </c>
    </row>
    <row r="8">
      <c r="A8" s="17" t="inlineStr">
        <is>
          <t>Summe Grunderwerbsteuer</t>
        </is>
      </c>
      <c r="B8" s="27">
        <f>SUM('Berechnung'!$V$2:$V$101)</f>
        <v/>
      </c>
      <c r="G8" s="17" t="inlineStr">
        <is>
          <t>Nordrhein-Westfalen</t>
        </is>
      </c>
      <c r="H8" s="10">
        <f>COUNTIF('Berechnung'!$I$2:$I$101,G8)</f>
        <v/>
      </c>
    </row>
    <row r="9">
      <c r="A9" s="19" t="inlineStr">
        <is>
          <t>Summe Erwerbsnebenkosten</t>
        </is>
      </c>
      <c r="B9" s="28">
        <f>SUM('Berechnung'!$Y$2:$Y$101)</f>
        <v/>
      </c>
      <c r="G9" s="19" t="inlineStr">
        <is>
          <t>Berlin</t>
        </is>
      </c>
      <c r="H9" s="13">
        <f>COUNTIF('Berechnung'!$I$2:$I$101,G9)</f>
        <v/>
      </c>
    </row>
    <row r="10">
      <c r="A10" s="17" t="inlineStr">
        <is>
          <t>Durchschnittliche Nebenkostenquote</t>
        </is>
      </c>
      <c r="B10" s="20">
        <f>IFERROR(AVERAGE('Berechnung'!$Z$2:$Z$101),0)</f>
        <v/>
      </c>
      <c r="G10" s="17" t="inlineStr">
        <is>
          <t>Hamburg</t>
        </is>
      </c>
      <c r="H10" s="10">
        <f>COUNTIF('Berechnung'!$I$2:$I$101,G10)</f>
        <v/>
      </c>
    </row>
    <row r="11">
      <c r="A11" s="19" t="inlineStr">
        <is>
          <t>Höchster Kapitalbedarf</t>
        </is>
      </c>
      <c r="B11" s="28">
        <f>IFERROR(MAX('Berechnung'!$AA$2:$AA$101),0)</f>
        <v/>
      </c>
    </row>
    <row r="12">
      <c r="A12" s="17" t="inlineStr">
        <is>
          <t>Anzahl „Prüfung erforderlich“</t>
        </is>
      </c>
      <c r="B12" s="18">
        <f>COUNTIF('Berechnung'!$AB$2:$AB$101,"Prüfung erforderlich")</f>
        <v/>
      </c>
    </row>
  </sheetData>
  <mergeCells count="1">
    <mergeCell ref="A1:H1"/>
  </mergeCells>
  <conditionalFormatting sqref="B4:B12">
    <cfRule type="expression" priority="1" dxfId="2">
      <formula>B4&gt;0</formula>
    </cfRule>
  </conditionalFormatting>
  <pageMargins left="0.75" right="0.75" top="1" bottom="1" header="0.5" footer="0.5"/>
  <drawing xmlns:r="http://schemas.openxmlformats.org/officeDocument/2006/relationships" r:id="rId1"/>
</worksheet>
</file>

<file path=xl/worksheets/sheet3.xml><?xml version="1.0" encoding="utf-8"?>
<worksheet xmlns="http://schemas.openxmlformats.org/spreadsheetml/2006/main">
  <sheetPr>
    <tabColor rgb="0014B8A6"/>
    <outlinePr summaryBelow="1" summaryRight="1"/>
    <pageSetUpPr/>
  </sheetPr>
  <dimension ref="A1:G19"/>
  <sheetViews>
    <sheetView showGridLines="0"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27" customWidth="1" min="1" max="1"/>
    <col width="24" customWidth="1" min="2" max="2"/>
    <col width="4" customWidth="1" min="3" max="3"/>
    <col width="18" customWidth="1" min="4" max="4"/>
    <col width="25" customWidth="1" min="5" max="5"/>
    <col width="4" customWidth="1" min="6" max="6"/>
    <col width="86" customWidth="1" min="7" max="7"/>
  </cols>
  <sheetData>
    <row r="1">
      <c r="A1" s="1" t="inlineStr">
        <is>
          <t>Bundesland</t>
        </is>
      </c>
      <c r="B1" s="1" t="inlineStr">
        <is>
          <t>Grunderwerbsteuersatz</t>
        </is>
      </c>
      <c r="D1" s="1" t="inlineStr">
        <is>
          <t>Wertgrenze ab</t>
        </is>
      </c>
      <c r="E1" s="1" t="inlineStr">
        <is>
          <t>Vereinfachte 1,0-Gebühr</t>
        </is>
      </c>
      <c r="G1" s="1" t="inlineStr">
        <is>
          <t>Erläuterungen</t>
        </is>
      </c>
    </row>
    <row r="2">
      <c r="A2" s="17" t="inlineStr">
        <is>
          <t>Baden-Württemberg</t>
        </is>
      </c>
      <c r="B2" s="7" t="n">
        <v>0.05</v>
      </c>
      <c r="D2" s="26" t="n">
        <v>0</v>
      </c>
      <c r="E2" s="26" t="n">
        <v>0</v>
      </c>
      <c r="G2" s="21" t="inlineStr">
        <is>
          <t>Diese Vorlage dient ausschließlich der überschlägigen Planung und ersetzt keine Kostenrechnung des Notars oder Grundbuchamts.</t>
        </is>
      </c>
    </row>
    <row r="3">
      <c r="A3" s="19" t="inlineStr">
        <is>
          <t>Bayern</t>
        </is>
      </c>
      <c r="B3" s="7" t="n">
        <v>0.035</v>
      </c>
      <c r="D3" s="26" t="n">
        <v>5000</v>
      </c>
      <c r="E3" s="26" t="n">
        <v>54</v>
      </c>
      <c r="G3" s="22" t="inlineStr">
        <is>
          <t>Die vereinfachte GNotKG-Tabelle ist eine Planungsgrundlage. Prüfen Sie die jeweils gültigen Gebühren und Wertstufen vor Vertragsabschluss.</t>
        </is>
      </c>
    </row>
    <row r="4">
      <c r="A4" s="17" t="inlineStr">
        <is>
          <t>Berlin</t>
        </is>
      </c>
      <c r="B4" s="7" t="n">
        <v>0.06</v>
      </c>
      <c r="D4" s="26" t="n">
        <v>10000</v>
      </c>
      <c r="E4" s="26" t="n">
        <v>75</v>
      </c>
      <c r="G4" s="21" t="inlineStr">
        <is>
          <t>Die gelb markierten Grunderwerbsteuersätze sind nur für die angegebenen Bundesländer vorbelegt und bei Bedarf zu aktualisieren.</t>
        </is>
      </c>
    </row>
    <row r="5">
      <c r="A5" s="19" t="inlineStr">
        <is>
          <t>Brandenburg</t>
        </is>
      </c>
      <c r="B5" s="7" t="n"/>
      <c r="D5" s="26" t="n">
        <v>25000</v>
      </c>
      <c r="E5" s="26" t="n">
        <v>115</v>
      </c>
      <c r="G5" s="22" t="inlineStr">
        <is>
          <t>Zusatzkosten können insbesondere durch Treuhandabwicklung, Rangänderung, Löschung, Vollmachten, Verwalterzustimmung oder besondere Vertragsgestaltung entstehen.</t>
        </is>
      </c>
    </row>
    <row r="6">
      <c r="A6" s="17" t="inlineStr">
        <is>
          <t>Bremen</t>
        </is>
      </c>
      <c r="B6" s="7" t="n"/>
      <c r="D6" s="26" t="n">
        <v>50000</v>
      </c>
      <c r="E6" s="26" t="n">
        <v>165</v>
      </c>
      <c r="G6" s="21" t="inlineStr">
        <is>
          <t>Der Finanzierungsbetrag wird als Bemessungsgrundlage für die Grundschuldgebühr verwendet. Prüfen Sie den tatsächlichen Grundschuldbetrag in der Finanzierungszusage.</t>
        </is>
      </c>
    </row>
    <row r="7">
      <c r="A7" s="19" t="inlineStr">
        <is>
          <t>Hamburg</t>
        </is>
      </c>
      <c r="B7" s="7" t="n">
        <v>0.055</v>
      </c>
      <c r="D7" s="26" t="n">
        <v>100000</v>
      </c>
      <c r="E7" s="26" t="n">
        <v>273</v>
      </c>
    </row>
    <row r="8">
      <c r="A8" s="17" t="inlineStr">
        <is>
          <t>Hessen</t>
        </is>
      </c>
      <c r="B8" s="7" t="n">
        <v>0.06</v>
      </c>
      <c r="D8" s="26" t="n">
        <v>200000</v>
      </c>
      <c r="E8" s="26" t="n">
        <v>435</v>
      </c>
    </row>
    <row r="9">
      <c r="A9" s="19" t="inlineStr">
        <is>
          <t>Mecklenburg-Vorpommern</t>
        </is>
      </c>
      <c r="B9" s="7" t="n"/>
      <c r="D9" s="26" t="n">
        <v>300000</v>
      </c>
      <c r="E9" s="26" t="n">
        <v>635</v>
      </c>
    </row>
    <row r="10">
      <c r="A10" s="17" t="inlineStr">
        <is>
          <t>Niedersachsen</t>
        </is>
      </c>
      <c r="B10" s="7" t="n"/>
      <c r="D10" s="26" t="n">
        <v>500000</v>
      </c>
      <c r="E10" s="26" t="n">
        <v>935</v>
      </c>
    </row>
    <row r="11">
      <c r="A11" s="19" t="inlineStr">
        <is>
          <t>Nordrhein-Westfalen</t>
        </is>
      </c>
      <c r="B11" s="7" t="n">
        <v>0.065</v>
      </c>
      <c r="D11" s="26" t="n">
        <v>750000</v>
      </c>
      <c r="E11" s="26" t="n">
        <v>1335</v>
      </c>
    </row>
    <row r="12">
      <c r="A12" s="17" t="inlineStr">
        <is>
          <t>Rheinland-Pfalz</t>
        </is>
      </c>
      <c r="B12" s="7" t="n"/>
      <c r="D12" s="26" t="n">
        <v>1000000</v>
      </c>
      <c r="E12" s="26" t="n">
        <v>1735</v>
      </c>
    </row>
    <row r="13">
      <c r="A13" s="19" t="inlineStr">
        <is>
          <t>Saarland</t>
        </is>
      </c>
      <c r="B13" s="7" t="n"/>
      <c r="D13" s="26" t="n">
        <v>1500000</v>
      </c>
      <c r="E13" s="26" t="n">
        <v>2535</v>
      </c>
    </row>
    <row r="14">
      <c r="A14" s="17" t="inlineStr">
        <is>
          <t>Sachsen</t>
        </is>
      </c>
      <c r="B14" s="7" t="n">
        <v>0.055</v>
      </c>
      <c r="D14" s="26" t="n">
        <v>2000000</v>
      </c>
      <c r="E14" s="26" t="n">
        <v>3335</v>
      </c>
    </row>
    <row r="15">
      <c r="A15" s="19" t="inlineStr">
        <is>
          <t>Sachsen-Anhalt</t>
        </is>
      </c>
      <c r="B15" s="7" t="n"/>
      <c r="D15" s="26" t="n">
        <v>3000000</v>
      </c>
      <c r="E15" s="26" t="n">
        <v>4935</v>
      </c>
    </row>
    <row r="16">
      <c r="A16" s="17" t="inlineStr">
        <is>
          <t>Schleswig-Holstein</t>
        </is>
      </c>
      <c r="B16" s="7" t="n"/>
      <c r="D16" s="26" t="n">
        <v>5000000</v>
      </c>
      <c r="E16" s="26" t="n">
        <v>8135</v>
      </c>
    </row>
    <row r="17">
      <c r="A17" s="19" t="inlineStr">
        <is>
          <t>Thüringen</t>
        </is>
      </c>
      <c r="B17" s="7" t="n"/>
      <c r="D17" s="26" t="n">
        <v>10000000</v>
      </c>
      <c r="E17" s="26" t="n">
        <v>15835</v>
      </c>
    </row>
    <row r="18">
      <c r="D18" s="26" t="n">
        <v>25000000</v>
      </c>
      <c r="E18" s="26" t="n">
        <v>38335</v>
      </c>
    </row>
    <row r="19">
      <c r="D19" s="26" t="n">
        <v>50000000</v>
      </c>
      <c r="E19" s="26" t="n">
        <v>74835</v>
      </c>
    </row>
  </sheetData>
  <autoFilter ref="A1:B17"/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tabColor rgb="001E293B"/>
    <outlinePr summaryBelow="1" summaryRight="1"/>
    <pageSetUpPr/>
  </sheetPr>
  <dimension ref="A1:E9"/>
  <sheetViews>
    <sheetView showGridLines="0" workbookViewId="0">
      <pane ySplit="3" topLeftCell="A4" activePane="bottomLeft" state="frozen"/>
      <selection pane="bottomLeft" activeCell="A1" sqref="A1"/>
    </sheetView>
  </sheetViews>
  <sheetFormatPr baseColWidth="8" defaultRowHeight="15"/>
  <cols>
    <col width="28" customWidth="1" min="1" max="1"/>
    <col width="105" customWidth="1" min="2" max="2"/>
    <col width="4" customWidth="1" min="3" max="3"/>
    <col width="4" customWidth="1" min="4" max="4"/>
    <col width="4" customWidth="1" min="5" max="5"/>
  </cols>
  <sheetData>
    <row r="1" ht="30" customHeight="1">
      <c r="A1" s="14" t="inlineStr">
        <is>
          <t>Anleitung – Notarkosten und Grundbuchkosten planen</t>
        </is>
      </c>
      <c r="B1" s="29" t="n"/>
      <c r="C1" s="29" t="n"/>
      <c r="D1" s="29" t="n"/>
      <c r="E1" s="30" t="n"/>
    </row>
    <row r="2"/>
    <row r="3">
      <c r="A3" s="16" t="inlineStr">
        <is>
          <t>Schritt</t>
        </is>
      </c>
      <c r="B3" s="16" t="inlineStr">
        <is>
          <t>Erläuterung</t>
        </is>
      </c>
    </row>
    <row r="4" ht="48" customHeight="1">
      <c r="A4" s="23" t="inlineStr">
        <is>
          <t>1. Vorgang erfassen</t>
        </is>
      </c>
      <c r="B4" s="21" t="inlineStr">
        <is>
          <t>Erfassen Sie im Blatt „Berechnung“ Kaufdatum, Käufer/in, Objekt, Kaufpreis, Finanzierungsbetrag und Bundesland. Die gelb markierten Zellen sind für Ihre Eingaben vorgesehen.</t>
        </is>
      </c>
    </row>
    <row r="5" ht="48" customHeight="1">
      <c r="A5" s="24" t="inlineStr">
        <is>
          <t>2. Gebührenfaktoren prüfen</t>
        </is>
      </c>
      <c r="B5" s="22" t="inlineStr">
        <is>
          <t>Die Standardwerte für Kaufvertrag, Vollzug, Betreuung, Eigentumsumschreibung und Grundschuld sind in den Beispielvorgängen vorbelegt. Passen Sie die Faktoren nur an, wenn Ihre Planung oder Kostenschätzung dies erfordert.</t>
        </is>
      </c>
    </row>
    <row r="6" ht="48" customHeight="1">
      <c r="A6" s="23" t="inlineStr">
        <is>
          <t>3. Makler und Zusatzkosten ergänzen</t>
        </is>
      </c>
      <c r="B6" s="21" t="inlineStr">
        <is>
          <t>Erfassen Sie die Maklerprovision inklusive Umsatzsteuer sowie sonstige Kosten, beispielsweise für Unterlagen, Bewertungen oder besondere Vertragsbestandteile.</t>
        </is>
      </c>
    </row>
    <row r="7" ht="48" customHeight="1">
      <c r="A7" s="24" t="inlineStr">
        <is>
          <t>4. Stammdaten aktualisieren</t>
        </is>
      </c>
      <c r="B7" s="22" t="inlineStr">
        <is>
          <t>Prüfen und aktualisieren Sie im Blatt „Stammdaten“ die gelb markierten Grunderwerbsteuersätze und die vereinfachten Gebührenstufen. Für nicht vorbelegte Bundesländer ist eine Prüfung erforderlich.</t>
        </is>
      </c>
    </row>
    <row r="8" ht="48" customHeight="1">
      <c r="A8" s="23" t="inlineStr">
        <is>
          <t>5. Ergebnis auswerten</t>
        </is>
      </c>
      <c r="B8" s="21" t="inlineStr">
        <is>
          <t>Das Dashboard zeigt Summen, Kostenstruktur, Erwerbsnebenkosten je Vorgang sowie den gesamten Kapitalbedarf je Stadt. Alle Auswertungen beziehen sich auf die vorbereiteten Zeilen 2 bis 101.</t>
        </is>
      </c>
    </row>
    <row r="9" ht="48" customHeight="1">
      <c r="A9" s="24" t="inlineStr">
        <is>
          <t>Wichtiger Hinweis</t>
        </is>
      </c>
      <c r="B9" s="22" t="inlineStr">
        <is>
          <t>Die Berechnung ist eine unverbindliche Planungshilfe. Maßgeblich sind die individuelle Kostenrechnung des Notars, die Gebühren des Grundbuchamts und die im Einzelfall geltenden gesetzlichen Regelungen.</t>
        </is>
      </c>
    </row>
  </sheetData>
  <mergeCells count="1">
    <mergeCell ref="A1:E1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2026-09-08T23:07:57Z</dcterms:created>
  <dcterms:modified xmlns:dcterms="http://purl.org/dc/terms/" xmlns:xsi="http://www.w3.org/2001/XMLSchema-instance" xsi:type="dcterms:W3CDTF">2026-09-08T23:07:57Z</dcterms:modified>
</cp:coreProperties>
</file>