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rechnung" sheetId="1" state="visible" r:id="rId1"/>
    <sheet xmlns:r="http://schemas.openxmlformats.org/officeDocument/2006/relationships" name="Übersicht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DD.MM.YYYY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0FDFA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10" fontId="3" fillId="5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5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165" fontId="3" fillId="4" borderId="1" applyAlignment="1" pivotButton="0" quotePrefix="0" xfId="0">
      <alignment horizontal="center" vertical="center" wrapText="1"/>
    </xf>
    <xf numFmtId="0" fontId="0" fillId="0" borderId="4" pivotButton="0" quotePrefix="0" xfId="0"/>
  </cellXfs>
  <cellStyles count="1">
    <cellStyle name="Normal" xfId="0" builtinId="0" hidden="0"/>
  </cellStyles>
  <dxfs count="2">
    <dxf>
      <font>
        <b val="1"/>
        <color rgb="00276221"/>
        <sz val="10"/>
      </font>
      <fill>
        <patternFill patternType="solid">
          <fgColor rgb="00C6EFCE"/>
        </patternFill>
      </fill>
    </dxf>
    <dxf>
      <font>
        <b val="1"/>
        <color rgb="009C0006"/>
        <sz val="10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Nachzahlung / Guthaben je Mieter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'Übersicht'!H2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'Übersicht'!$G$3:$G$11</f>
            </numRef>
          </cat>
          <val>
            <numRef>
              <f>'Übersicht'!$H$3:$H$11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Mieter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umlagefähiger Kosten</a:t>
            </a:r>
          </a:p>
        </rich>
      </tx>
    </title>
    <plotArea>
      <pieChart>
        <varyColors val="1"/>
        <ser>
          <idx val="0"/>
          <order val="0"/>
          <tx>
            <strRef>
              <f>'Übersicht'!E2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6366F1"/>
              </a:solidFill>
              <a:ln xmlns:a="http://schemas.openxmlformats.org/drawingml/2006/main">
                <a:prstDash val="solid"/>
              </a:ln>
            </spPr>
          </dPt>
          <cat>
            <numRef>
              <f>'Übersicht'!$D$3:$D$8</f>
            </numRef>
          </cat>
          <val>
            <numRef>
              <f>'Übersicht'!$E$3:$E$8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13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8" customWidth="1" min="3" max="3"/>
    <col width="22" customWidth="1" min="4" max="4"/>
    <col width="8" customWidth="1" min="5" max="5"/>
    <col width="12" customWidth="1" min="6" max="6"/>
    <col width="13" customWidth="1" min="7" max="7"/>
    <col width="15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6" customWidth="1" min="16" max="16"/>
    <col width="16" customWidth="1" min="17" max="17"/>
    <col width="16" customWidth="1" min="18" max="18"/>
    <col width="16" customWidth="1" min="19" max="19"/>
    <col width="13" customWidth="1" min="20" max="20"/>
    <col width="14" customWidth="1" min="21" max="21"/>
    <col width="14" customWidth="1" min="22" max="22"/>
    <col width="18" customWidth="1" min="23" max="23"/>
  </cols>
  <sheetData>
    <row r="1" ht="24" customHeight="1">
      <c r="A1" s="1" t="inlineStr">
        <is>
          <t>Nebenkosten-Abrechnung – Vorlage (Abrechnungsjahr 2026)</t>
        </is>
      </c>
    </row>
    <row r="2" ht="36" customHeight="1">
      <c r="A2" s="2" t="inlineStr">
        <is>
          <t>Abrechnungs-
jahr</t>
        </is>
      </c>
      <c r="B2" s="2" t="inlineStr">
        <is>
          <t>Objekt-ID</t>
        </is>
      </c>
      <c r="C2" s="2" t="inlineStr">
        <is>
          <t>Objektadresse</t>
        </is>
      </c>
      <c r="D2" s="2" t="inlineStr">
        <is>
          <t>Mietername</t>
        </is>
      </c>
      <c r="E2" s="2" t="inlineStr">
        <is>
          <t>Whg.-Nr.</t>
        </is>
      </c>
      <c r="F2" s="2" t="inlineStr">
        <is>
          <t>Wohnfläche
(m²)</t>
        </is>
      </c>
      <c r="G2" s="2" t="inlineStr">
        <is>
          <t>Verteiler-
schlüssel (%)</t>
        </is>
      </c>
      <c r="H2" s="2" t="inlineStr">
        <is>
          <t>Gesamtfläche
Objekt (m²)</t>
        </is>
      </c>
      <c r="I2" s="2" t="inlineStr">
        <is>
          <t>Vorauszahlungen
NK (€)</t>
        </is>
      </c>
      <c r="J2" s="2" t="inlineStr">
        <is>
          <t>Heizkosten
Objekt (€)</t>
        </is>
      </c>
      <c r="K2" s="2" t="inlineStr">
        <is>
          <t>Wasserkosten
Objekt (€)</t>
        </is>
      </c>
      <c r="L2" s="2" t="inlineStr">
        <is>
          <t>Allgemeinstrom
Objekt (€)</t>
        </is>
      </c>
      <c r="M2" s="2" t="inlineStr">
        <is>
          <t>Müllgebühren
Objekt (€)</t>
        </is>
      </c>
      <c r="N2" s="2" t="inlineStr">
        <is>
          <t>Hausreinigung
Objekt (€)</t>
        </is>
      </c>
      <c r="O2" s="2" t="inlineStr">
        <is>
          <t>Sonstige
Kosten (€)</t>
        </is>
      </c>
      <c r="P2" s="2" t="inlineStr">
        <is>
          <t>Umlagefähige
Gesamtkosten (€)</t>
        </is>
      </c>
      <c r="Q2" s="2" t="inlineStr">
        <is>
          <t>Anteilige Kosten
Mieter (€)</t>
        </is>
      </c>
      <c r="R2" s="2" t="inlineStr">
        <is>
          <t>Soll-Vorauszahlg.
(€)</t>
        </is>
      </c>
      <c r="S2" s="2" t="inlineStr">
        <is>
          <t>Nachzahlung /
Guthaben (€)</t>
        </is>
      </c>
      <c r="T2" s="2" t="inlineStr">
        <is>
          <t>Ergebnis</t>
        </is>
      </c>
      <c r="U2" s="2" t="inlineStr">
        <is>
          <t>Abrechnungs-
datum</t>
        </is>
      </c>
      <c r="V2" s="2" t="inlineStr">
        <is>
          <t>Fälligkeit</t>
        </is>
      </c>
      <c r="W2" s="2" t="inlineStr">
        <is>
          <t>Hinweis Frist</t>
        </is>
      </c>
    </row>
    <row r="3" ht="18" customHeight="1">
      <c r="A3" s="3" t="n">
        <v>2026</v>
      </c>
      <c r="B3" s="4" t="inlineStr">
        <is>
          <t>OBJ-1</t>
        </is>
      </c>
      <c r="C3" s="4" t="inlineStr">
        <is>
          <t>Hauptstraße 12, 10115 Berlin</t>
        </is>
      </c>
      <c r="D3" s="4" t="inlineStr">
        <is>
          <t>Thomas Becker</t>
        </is>
      </c>
      <c r="E3" s="4" t="inlineStr">
        <is>
          <t>1 OG Li</t>
        </is>
      </c>
      <c r="F3" s="5" t="n">
        <v>68</v>
      </c>
      <c r="G3" s="6">
        <f>IFERROR(F3/H3,0)</f>
        <v/>
      </c>
      <c r="H3" s="5" t="n">
        <v>380</v>
      </c>
      <c r="I3" s="7" t="n">
        <v>1850</v>
      </c>
      <c r="J3" s="7" t="n">
        <v>1380</v>
      </c>
      <c r="K3" s="7" t="n">
        <v>680</v>
      </c>
      <c r="L3" s="7" t="n">
        <v>210</v>
      </c>
      <c r="M3" s="7" t="n">
        <v>185</v>
      </c>
      <c r="N3" s="7" t="n">
        <v>320</v>
      </c>
      <c r="O3" s="7" t="n">
        <v>95</v>
      </c>
      <c r="P3" s="8">
        <f>SUM(J3:O3)</f>
        <v/>
      </c>
      <c r="Q3" s="8">
        <f>IFERROR(P3*G3,0)</f>
        <v/>
      </c>
      <c r="R3" s="8">
        <f>I3</f>
        <v/>
      </c>
      <c r="S3" s="8">
        <f>Q3-I3</f>
        <v/>
      </c>
      <c r="T3" s="9">
        <f>IF(S3&gt;0,"Nachzahlung",IF(S3&lt;0,"Guthaben","Ausgeglichen"))</f>
        <v/>
      </c>
      <c r="U3" s="27" t="n">
        <v>46096</v>
      </c>
      <c r="V3" s="27" t="n">
        <v>46126</v>
      </c>
      <c r="W3" s="9">
        <f>IF(U3&gt;DATE(A3,12,31),"Achtung: Frist prüfen","OK")</f>
        <v/>
      </c>
    </row>
    <row r="4" ht="18" customHeight="1">
      <c r="A4" s="11" t="n">
        <v>2026</v>
      </c>
      <c r="B4" s="12" t="inlineStr">
        <is>
          <t>OBJ-1</t>
        </is>
      </c>
      <c r="C4" s="12" t="inlineStr">
        <is>
          <t>Hauptstraße 12, 10115 Berlin</t>
        </is>
      </c>
      <c r="D4" s="12" t="inlineStr">
        <is>
          <t>Sabine Müller</t>
        </is>
      </c>
      <c r="E4" s="12" t="inlineStr">
        <is>
          <t>1 OG Re</t>
        </is>
      </c>
      <c r="F4" s="5" t="n">
        <v>72</v>
      </c>
      <c r="G4" s="13">
        <f>IFERROR(F4/H4,0)</f>
        <v/>
      </c>
      <c r="H4" s="5" t="n">
        <v>380</v>
      </c>
      <c r="I4" s="7" t="n">
        <v>1960</v>
      </c>
      <c r="J4" s="7" t="n">
        <v>1380</v>
      </c>
      <c r="K4" s="7" t="n">
        <v>680</v>
      </c>
      <c r="L4" s="7" t="n">
        <v>210</v>
      </c>
      <c r="M4" s="7" t="n">
        <v>185</v>
      </c>
      <c r="N4" s="7" t="n">
        <v>320</v>
      </c>
      <c r="O4" s="7" t="n">
        <v>95</v>
      </c>
      <c r="P4" s="14">
        <f>SUM(J4:O4)</f>
        <v/>
      </c>
      <c r="Q4" s="14">
        <f>IFERROR(P4*G4,0)</f>
        <v/>
      </c>
      <c r="R4" s="14">
        <f>I4</f>
        <v/>
      </c>
      <c r="S4" s="14">
        <f>Q4-I4</f>
        <v/>
      </c>
      <c r="T4" s="15">
        <f>IF(S4&gt;0,"Nachzahlung",IF(S4&lt;0,"Guthaben","Ausgeglichen"))</f>
        <v/>
      </c>
      <c r="U4" s="27" t="n">
        <v>46096</v>
      </c>
      <c r="V4" s="27" t="n">
        <v>46126</v>
      </c>
      <c r="W4" s="15">
        <f>IF(U4&gt;DATE(A4,12,31),"Achtung: Frist prüfen","OK")</f>
        <v/>
      </c>
    </row>
    <row r="5" ht="18" customHeight="1">
      <c r="A5" s="3" t="n">
        <v>2026</v>
      </c>
      <c r="B5" s="4" t="inlineStr">
        <is>
          <t>OBJ-2</t>
        </is>
      </c>
      <c r="C5" s="4" t="inlineStr">
        <is>
          <t>Lindenallee 7, 80331 München</t>
        </is>
      </c>
      <c r="D5" s="4" t="inlineStr">
        <is>
          <t>Andreas Schneider</t>
        </is>
      </c>
      <c r="E5" s="4" t="inlineStr">
        <is>
          <t>EG Li</t>
        </is>
      </c>
      <c r="F5" s="5" t="n">
        <v>55</v>
      </c>
      <c r="G5" s="6">
        <f>IFERROR(F5/H5,0)</f>
        <v/>
      </c>
      <c r="H5" s="5" t="n">
        <v>290</v>
      </c>
      <c r="I5" s="7" t="n">
        <v>1700</v>
      </c>
      <c r="J5" s="7" t="n">
        <v>1120</v>
      </c>
      <c r="K5" s="7" t="n">
        <v>520</v>
      </c>
      <c r="L5" s="7" t="n">
        <v>175</v>
      </c>
      <c r="M5" s="7" t="n">
        <v>140</v>
      </c>
      <c r="N5" s="7" t="n">
        <v>260</v>
      </c>
      <c r="O5" s="7" t="n">
        <v>80</v>
      </c>
      <c r="P5" s="8">
        <f>SUM(J5:O5)</f>
        <v/>
      </c>
      <c r="Q5" s="8">
        <f>IFERROR(P5*G5,0)</f>
        <v/>
      </c>
      <c r="R5" s="8">
        <f>I5</f>
        <v/>
      </c>
      <c r="S5" s="8">
        <f>Q5-I5</f>
        <v/>
      </c>
      <c r="T5" s="9">
        <f>IF(S5&gt;0,"Nachzahlung",IF(S5&lt;0,"Guthaben","Ausgeglichen"))</f>
        <v/>
      </c>
      <c r="U5" s="27" t="n">
        <v>46113</v>
      </c>
      <c r="V5" s="27" t="n">
        <v>46143</v>
      </c>
      <c r="W5" s="9">
        <f>IF(U5&gt;DATE(A5,12,31),"Achtung: Frist prüfen","OK")</f>
        <v/>
      </c>
    </row>
    <row r="6" ht="18" customHeight="1">
      <c r="A6" s="11" t="n">
        <v>2026</v>
      </c>
      <c r="B6" s="12" t="inlineStr">
        <is>
          <t>OBJ-2</t>
        </is>
      </c>
      <c r="C6" s="12" t="inlineStr">
        <is>
          <t>Lindenallee 7, 80331 München</t>
        </is>
      </c>
      <c r="D6" s="12" t="inlineStr">
        <is>
          <t>Petra Wagner</t>
        </is>
      </c>
      <c r="E6" s="12" t="inlineStr">
        <is>
          <t>EG Re</t>
        </is>
      </c>
      <c r="F6" s="5" t="n">
        <v>62</v>
      </c>
      <c r="G6" s="13">
        <f>IFERROR(F6/H6,0)</f>
        <v/>
      </c>
      <c r="H6" s="5" t="n">
        <v>290</v>
      </c>
      <c r="I6" s="7" t="n">
        <v>1840</v>
      </c>
      <c r="J6" s="7" t="n">
        <v>1120</v>
      </c>
      <c r="K6" s="7" t="n">
        <v>520</v>
      </c>
      <c r="L6" s="7" t="n">
        <v>175</v>
      </c>
      <c r="M6" s="7" t="n">
        <v>140</v>
      </c>
      <c r="N6" s="7" t="n">
        <v>260</v>
      </c>
      <c r="O6" s="7" t="n">
        <v>80</v>
      </c>
      <c r="P6" s="14">
        <f>SUM(J6:O6)</f>
        <v/>
      </c>
      <c r="Q6" s="14">
        <f>IFERROR(P6*G6,0)</f>
        <v/>
      </c>
      <c r="R6" s="14">
        <f>I6</f>
        <v/>
      </c>
      <c r="S6" s="14">
        <f>Q6-I6</f>
        <v/>
      </c>
      <c r="T6" s="15">
        <f>IF(S6&gt;0,"Nachzahlung",IF(S6&lt;0,"Guthaben","Ausgeglichen"))</f>
        <v/>
      </c>
      <c r="U6" s="27" t="n">
        <v>46113</v>
      </c>
      <c r="V6" s="27" t="n">
        <v>46143</v>
      </c>
      <c r="W6" s="15">
        <f>IF(U6&gt;DATE(A6,12,31),"Achtung: Frist prüfen","OK")</f>
        <v/>
      </c>
    </row>
    <row r="7" ht="18" customHeight="1">
      <c r="A7" s="3" t="n">
        <v>2026</v>
      </c>
      <c r="B7" s="4" t="inlineStr">
        <is>
          <t>OBJ-3</t>
        </is>
      </c>
      <c r="C7" s="4" t="inlineStr">
        <is>
          <t>Goethestraße 45, 20099 Hamburg</t>
        </is>
      </c>
      <c r="D7" s="4" t="inlineStr">
        <is>
          <t>Michael Hoffmann</t>
        </is>
      </c>
      <c r="E7" s="4" t="inlineStr">
        <is>
          <t>2 OG</t>
        </is>
      </c>
      <c r="F7" s="5" t="n">
        <v>82</v>
      </c>
      <c r="G7" s="6">
        <f>IFERROR(F7/H7,0)</f>
        <v/>
      </c>
      <c r="H7" s="5" t="n">
        <v>420</v>
      </c>
      <c r="I7" s="7" t="n">
        <v>2200</v>
      </c>
      <c r="J7" s="7" t="n">
        <v>1680</v>
      </c>
      <c r="K7" s="7" t="n">
        <v>820</v>
      </c>
      <c r="L7" s="7" t="n">
        <v>265</v>
      </c>
      <c r="M7" s="7" t="n">
        <v>210</v>
      </c>
      <c r="N7" s="7" t="n">
        <v>390</v>
      </c>
      <c r="O7" s="7" t="n">
        <v>110</v>
      </c>
      <c r="P7" s="8">
        <f>SUM(J7:O7)</f>
        <v/>
      </c>
      <c r="Q7" s="8">
        <f>IFERROR(P7*G7,0)</f>
        <v/>
      </c>
      <c r="R7" s="8">
        <f>I7</f>
        <v/>
      </c>
      <c r="S7" s="8">
        <f>Q7-I7</f>
        <v/>
      </c>
      <c r="T7" s="9">
        <f>IF(S7&gt;0,"Nachzahlung",IF(S7&lt;0,"Guthaben","Ausgeglichen"))</f>
        <v/>
      </c>
      <c r="U7" s="27" t="n">
        <v>46109</v>
      </c>
      <c r="V7" s="27" t="n">
        <v>46139</v>
      </c>
      <c r="W7" s="9">
        <f>IF(U7&gt;DATE(A7,12,31),"Achtung: Frist prüfen","OK")</f>
        <v/>
      </c>
    </row>
    <row r="8" ht="18" customHeight="1">
      <c r="A8" s="11" t="n">
        <v>2026</v>
      </c>
      <c r="B8" s="12" t="inlineStr">
        <is>
          <t>OBJ-3</t>
        </is>
      </c>
      <c r="C8" s="12" t="inlineStr">
        <is>
          <t>Goethestraße 45, 20099 Hamburg</t>
        </is>
      </c>
      <c r="D8" s="12" t="inlineStr">
        <is>
          <t>Julia Richter</t>
        </is>
      </c>
      <c r="E8" s="12" t="inlineStr">
        <is>
          <t>1 OG</t>
        </is>
      </c>
      <c r="F8" s="5" t="n">
        <v>78</v>
      </c>
      <c r="G8" s="13">
        <f>IFERROR(F8/H8,0)</f>
        <v/>
      </c>
      <c r="H8" s="5" t="n">
        <v>420</v>
      </c>
      <c r="I8" s="7" t="n">
        <v>2080</v>
      </c>
      <c r="J8" s="7" t="n">
        <v>1680</v>
      </c>
      <c r="K8" s="7" t="n">
        <v>820</v>
      </c>
      <c r="L8" s="7" t="n">
        <v>265</v>
      </c>
      <c r="M8" s="7" t="n">
        <v>210</v>
      </c>
      <c r="N8" s="7" t="n">
        <v>390</v>
      </c>
      <c r="O8" s="7" t="n">
        <v>110</v>
      </c>
      <c r="P8" s="14">
        <f>SUM(J8:O8)</f>
        <v/>
      </c>
      <c r="Q8" s="14">
        <f>IFERROR(P8*G8,0)</f>
        <v/>
      </c>
      <c r="R8" s="14">
        <f>I8</f>
        <v/>
      </c>
      <c r="S8" s="14">
        <f>Q8-I8</f>
        <v/>
      </c>
      <c r="T8" s="15">
        <f>IF(S8&gt;0,"Nachzahlung",IF(S8&lt;0,"Guthaben","Ausgeglichen"))</f>
        <v/>
      </c>
      <c r="U8" s="27" t="n">
        <v>46109</v>
      </c>
      <c r="V8" s="27" t="n">
        <v>46139</v>
      </c>
      <c r="W8" s="15">
        <f>IF(U8&gt;DATE(A8,12,31),"Achtung: Frist prüfen","OK")</f>
        <v/>
      </c>
    </row>
    <row r="9" ht="18" customHeight="1">
      <c r="A9" s="3" t="n">
        <v>2026</v>
      </c>
      <c r="B9" s="4" t="inlineStr">
        <is>
          <t>OBJ-4</t>
        </is>
      </c>
      <c r="C9" s="4" t="inlineStr">
        <is>
          <t>Bahnhofstraße 18, 50667 Köln</t>
        </is>
      </c>
      <c r="D9" s="4" t="inlineStr">
        <is>
          <t>Stefan Weber</t>
        </is>
      </c>
      <c r="E9" s="4" t="inlineStr">
        <is>
          <t>DG</t>
        </is>
      </c>
      <c r="F9" s="5" t="n">
        <v>91</v>
      </c>
      <c r="G9" s="6">
        <f>IFERROR(F9/H9,0)</f>
        <v/>
      </c>
      <c r="H9" s="5" t="n">
        <v>450</v>
      </c>
      <c r="I9" s="7" t="n">
        <v>2350</v>
      </c>
      <c r="J9" s="7" t="n">
        <v>1920</v>
      </c>
      <c r="K9" s="7" t="n">
        <v>940</v>
      </c>
      <c r="L9" s="7" t="n">
        <v>310</v>
      </c>
      <c r="M9" s="7" t="n">
        <v>240</v>
      </c>
      <c r="N9" s="7" t="n">
        <v>430</v>
      </c>
      <c r="O9" s="7" t="n">
        <v>130</v>
      </c>
      <c r="P9" s="8">
        <f>SUM(J9:O9)</f>
        <v/>
      </c>
      <c r="Q9" s="8">
        <f>IFERROR(P9*G9,0)</f>
        <v/>
      </c>
      <c r="R9" s="8">
        <f>I9</f>
        <v/>
      </c>
      <c r="S9" s="8">
        <f>Q9-I9</f>
        <v/>
      </c>
      <c r="T9" s="9">
        <f>IF(S9&gt;0,"Nachzahlung",IF(S9&lt;0,"Guthaben","Ausgeglichen"))</f>
        <v/>
      </c>
      <c r="U9" s="27" t="n">
        <v>46122</v>
      </c>
      <c r="V9" s="27" t="n">
        <v>46152</v>
      </c>
      <c r="W9" s="9">
        <f>IF(U9&gt;DATE(A9,12,31),"Achtung: Frist prüfen","OK")</f>
        <v/>
      </c>
    </row>
    <row r="10" ht="18" customHeight="1">
      <c r="A10" s="11" t="n">
        <v>2026</v>
      </c>
      <c r="B10" s="12" t="inlineStr">
        <is>
          <t>OBJ-5</t>
        </is>
      </c>
      <c r="C10" s="12" t="inlineStr">
        <is>
          <t>Parkstraße 9, 60311 Frankfurt</t>
        </is>
      </c>
      <c r="D10" s="12" t="inlineStr">
        <is>
          <t>Claudia Fischer</t>
        </is>
      </c>
      <c r="E10" s="12" t="inlineStr">
        <is>
          <t>EG</t>
        </is>
      </c>
      <c r="F10" s="5" t="n">
        <v>48</v>
      </c>
      <c r="G10" s="13">
        <f>IFERROR(F10/H10,0)</f>
        <v/>
      </c>
      <c r="H10" s="5" t="n">
        <v>240</v>
      </c>
      <c r="I10" s="7" t="n">
        <v>1580</v>
      </c>
      <c r="J10" s="7" t="n">
        <v>960</v>
      </c>
      <c r="K10" s="7" t="n">
        <v>460</v>
      </c>
      <c r="L10" s="7" t="n">
        <v>150</v>
      </c>
      <c r="M10" s="7" t="n">
        <v>120</v>
      </c>
      <c r="N10" s="7" t="n">
        <v>220</v>
      </c>
      <c r="O10" s="7" t="n">
        <v>65</v>
      </c>
      <c r="P10" s="14">
        <f>SUM(J10:O10)</f>
        <v/>
      </c>
      <c r="Q10" s="14">
        <f>IFERROR(P10*G10,0)</f>
        <v/>
      </c>
      <c r="R10" s="14">
        <f>I10</f>
        <v/>
      </c>
      <c r="S10" s="14">
        <f>Q10-I10</f>
        <v/>
      </c>
      <c r="T10" s="15">
        <f>IF(S10&gt;0,"Nachzahlung",IF(S10&lt;0,"Guthaben","Ausgeglichen"))</f>
        <v/>
      </c>
      <c r="U10" s="27" t="n">
        <v>46101</v>
      </c>
      <c r="V10" s="27" t="n">
        <v>46131</v>
      </c>
      <c r="W10" s="15">
        <f>IF(U10&gt;DATE(A10,12,31),"Achtung: Frist prüfen","OK")</f>
        <v/>
      </c>
    </row>
    <row r="11" ht="18" customHeight="1">
      <c r="A11" s="3" t="n">
        <v>2026</v>
      </c>
      <c r="B11" s="4" t="inlineStr">
        <is>
          <t>OBJ-5</t>
        </is>
      </c>
      <c r="C11" s="4" t="inlineStr">
        <is>
          <t>Parkstraße 9, 60311 Frankfurt</t>
        </is>
      </c>
      <c r="D11" s="4" t="inlineStr">
        <is>
          <t>Markus Bauer</t>
        </is>
      </c>
      <c r="E11" s="4" t="inlineStr">
        <is>
          <t>1 OG</t>
        </is>
      </c>
      <c r="F11" s="5" t="n">
        <v>75</v>
      </c>
      <c r="G11" s="6">
        <f>IFERROR(F11/H11,0)</f>
        <v/>
      </c>
      <c r="H11" s="5" t="n">
        <v>240</v>
      </c>
      <c r="I11" s="7" t="n">
        <v>2020</v>
      </c>
      <c r="J11" s="7" t="n">
        <v>960</v>
      </c>
      <c r="K11" s="7" t="n">
        <v>460</v>
      </c>
      <c r="L11" s="7" t="n">
        <v>150</v>
      </c>
      <c r="M11" s="7" t="n">
        <v>120</v>
      </c>
      <c r="N11" s="7" t="n">
        <v>220</v>
      </c>
      <c r="O11" s="7" t="n">
        <v>65</v>
      </c>
      <c r="P11" s="8">
        <f>SUM(J11:O11)</f>
        <v/>
      </c>
      <c r="Q11" s="8">
        <f>IFERROR(P11*G11,0)</f>
        <v/>
      </c>
      <c r="R11" s="8">
        <f>I11</f>
        <v/>
      </c>
      <c r="S11" s="8">
        <f>Q11-I11</f>
        <v/>
      </c>
      <c r="T11" s="9">
        <f>IF(S11&gt;0,"Nachzahlung",IF(S11&lt;0,"Guthaben","Ausgeglichen"))</f>
        <v/>
      </c>
      <c r="U11" s="27" t="n">
        <v>46101</v>
      </c>
      <c r="V11" s="27" t="n">
        <v>46131</v>
      </c>
      <c r="W11" s="9">
        <f>IF(U11&gt;DATE(A11,12,31),"Achtung: Frist prüfen","OK")</f>
        <v/>
      </c>
    </row>
    <row r="12" ht="20" customHeight="1">
      <c r="A12" s="16" t="n"/>
      <c r="B12" s="16" t="n"/>
      <c r="C12" s="17" t="inlineStr">
        <is>
          <t>Summen / Gesamt</t>
        </is>
      </c>
      <c r="D12" s="16" t="n"/>
      <c r="E12" s="16" t="n"/>
      <c r="F12" s="16" t="n"/>
      <c r="G12" s="16" t="n"/>
      <c r="H12" s="16" t="n"/>
      <c r="I12" s="18">
        <f>SUM(I3:I11)</f>
        <v/>
      </c>
      <c r="J12" s="18">
        <f>SUM(J3:J11)</f>
        <v/>
      </c>
      <c r="K12" s="18">
        <f>SUM(K3:K11)</f>
        <v/>
      </c>
      <c r="L12" s="18">
        <f>SUM(L3:L11)</f>
        <v/>
      </c>
      <c r="M12" s="18">
        <f>SUM(M3:M11)</f>
        <v/>
      </c>
      <c r="N12" s="18">
        <f>SUM(N3:N11)</f>
        <v/>
      </c>
      <c r="O12" s="18">
        <f>SUM(O3:O11)</f>
        <v/>
      </c>
      <c r="P12" s="18">
        <f>SUM(P3:P11)</f>
        <v/>
      </c>
      <c r="Q12" s="18">
        <f>SUM(Q3:Q11)</f>
        <v/>
      </c>
      <c r="R12" s="18">
        <f>SUM(R3:R11)</f>
        <v/>
      </c>
      <c r="S12" s="18">
        <f>SUM(S3:S11)</f>
        <v/>
      </c>
      <c r="T12" s="16" t="n"/>
      <c r="U12" s="16" t="n"/>
      <c r="V12" s="16" t="n"/>
      <c r="W12" s="16" t="n"/>
    </row>
  </sheetData>
  <mergeCells count="1">
    <mergeCell ref="A1:W1"/>
  </mergeCells>
  <conditionalFormatting sqref="S3:S11">
    <cfRule type="expression" priority="1" dxfId="0" stopIfTrue="1">
      <formula>S3&lt;0</formula>
    </cfRule>
    <cfRule type="expression" priority="2" dxfId="1" stopIfTrue="1">
      <formula>S3&gt;0</formula>
    </cfRule>
  </conditionalFormatting>
  <conditionalFormatting sqref="T3:T11">
    <cfRule type="expression" priority="3" dxfId="0" stopIfTrue="1">
      <formula>T3="Guthaben"</formula>
    </cfRule>
    <cfRule type="expression" priority="4" dxfId="1" stopIfTrue="1">
      <formula>T3="Nachzahlung"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0" customWidth="1" min="4" max="4"/>
    <col width="18" customWidth="1" min="5" max="5"/>
    <col width="22" customWidth="1" min="7" max="7"/>
    <col width="22" customWidth="1" min="8" max="8"/>
  </cols>
  <sheetData>
    <row r="1" ht="28" customHeight="1">
      <c r="A1" s="1" t="inlineStr">
        <is>
          <t>Übersicht &amp; Auswertung – Nebenkostenabrechnung 2026</t>
        </is>
      </c>
    </row>
    <row r="2" ht="22" customHeight="1">
      <c r="A2" s="2" t="inlineStr">
        <is>
          <t>Kennzahl</t>
        </is>
      </c>
      <c r="B2" s="2" t="inlineStr">
        <is>
          <t>Wert</t>
        </is>
      </c>
      <c r="D2" s="2" t="inlineStr">
        <is>
          <t>Kostenart</t>
        </is>
      </c>
      <c r="E2" s="2" t="inlineStr">
        <is>
          <t>Gesamtkosten (€)</t>
        </is>
      </c>
      <c r="G2" s="2" t="inlineStr">
        <is>
          <t>Mieter</t>
        </is>
      </c>
      <c r="H2" s="2" t="inlineStr">
        <is>
          <t>Nachzahlung/Guthaben (€)</t>
        </is>
      </c>
    </row>
    <row r="3" ht="18" customHeight="1">
      <c r="A3" s="19" t="inlineStr">
        <is>
          <t>Summe Nachzahlungen (€)</t>
        </is>
      </c>
      <c r="B3" s="20">
        <f>SUMIF(Abrechnung!T3:T11,"Nachzahlung",Abrechnung!S3:S11)</f>
        <v/>
      </c>
      <c r="D3" s="4" t="inlineStr">
        <is>
          <t>Heizkosten</t>
        </is>
      </c>
      <c r="E3" s="8">
        <f>IFERROR(SUM(Abrechnung!J3:J11),0)</f>
        <v/>
      </c>
      <c r="G3" s="4" t="inlineStr">
        <is>
          <t>Thomas Becker</t>
        </is>
      </c>
      <c r="H3" s="8">
        <f>IFERROR(Abrechnung!S3,0)</f>
        <v/>
      </c>
    </row>
    <row r="4" ht="18" customHeight="1">
      <c r="A4" s="21" t="inlineStr">
        <is>
          <t>Summe Guthaben (€)</t>
        </is>
      </c>
      <c r="B4" s="22">
        <f>SUMIF(Abrechnung!T3:T11,"Guthaben",Abrechnung!S3:S11)</f>
        <v/>
      </c>
      <c r="D4" s="12" t="inlineStr">
        <is>
          <t>Wasserkosten</t>
        </is>
      </c>
      <c r="E4" s="14">
        <f>IFERROR(SUM(Abrechnung!K3:K11),0)</f>
        <v/>
      </c>
      <c r="G4" s="12" t="inlineStr">
        <is>
          <t>Sabine Müller</t>
        </is>
      </c>
      <c r="H4" s="14">
        <f>IFERROR(Abrechnung!S4,0)</f>
        <v/>
      </c>
    </row>
    <row r="5" ht="18" customHeight="1">
      <c r="A5" s="19" t="inlineStr">
        <is>
          <t>Netto-Saldo Nachzahlung/Guthaben (€)</t>
        </is>
      </c>
      <c r="B5" s="20">
        <f>IFERROR(SUM(Abrechnung!S3:S11),0)</f>
        <v/>
      </c>
      <c r="D5" s="4" t="inlineStr">
        <is>
          <t>Allgemeinstrom</t>
        </is>
      </c>
      <c r="E5" s="8">
        <f>IFERROR(SUM(Abrechnung!L3:L11),0)</f>
        <v/>
      </c>
      <c r="G5" s="4" t="inlineStr">
        <is>
          <t>Andreas Schneider</t>
        </is>
      </c>
      <c r="H5" s="8">
        <f>IFERROR(Abrechnung!S5,0)</f>
        <v/>
      </c>
    </row>
    <row r="6" ht="18" customHeight="1">
      <c r="A6" s="21" t="inlineStr">
        <is>
          <t>Anz. Abrechnungen mit Nachzahlung</t>
        </is>
      </c>
      <c r="B6" s="23">
        <f>COUNTIF(Abrechnung!T3:T11,"Nachzahlung")</f>
        <v/>
      </c>
      <c r="D6" s="12" t="inlineStr">
        <is>
          <t>Müllgebühren</t>
        </is>
      </c>
      <c r="E6" s="14">
        <f>IFERROR(SUM(Abrechnung!M3:M11),0)</f>
        <v/>
      </c>
      <c r="G6" s="12" t="inlineStr">
        <is>
          <t>Petra Wagner</t>
        </is>
      </c>
      <c r="H6" s="14">
        <f>IFERROR(Abrechnung!S6,0)</f>
        <v/>
      </c>
    </row>
    <row r="7" ht="18" customHeight="1">
      <c r="A7" s="19" t="inlineStr">
        <is>
          <t>Anz. Abrechnungen mit Guthaben</t>
        </is>
      </c>
      <c r="B7" s="24">
        <f>COUNTIF(Abrechnung!T3:T11,"Guthaben")</f>
        <v/>
      </c>
      <c r="D7" s="4" t="inlineStr">
        <is>
          <t>Hausreinigung</t>
        </is>
      </c>
      <c r="E7" s="8">
        <f>IFERROR(SUM(Abrechnung!N3:N11),0)</f>
        <v/>
      </c>
      <c r="G7" s="4" t="inlineStr">
        <is>
          <t>Michael Hoffmann</t>
        </is>
      </c>
      <c r="H7" s="8">
        <f>IFERROR(Abrechnung!S7,0)</f>
        <v/>
      </c>
    </row>
    <row r="8" ht="18" customHeight="1">
      <c r="A8" s="21" t="inlineStr">
        <is>
          <t>Gesamt umlagefähige Kosten (€)</t>
        </is>
      </c>
      <c r="B8" s="22">
        <f>IFERROR(SUM(Abrechnung!P3:P11),0)</f>
        <v/>
      </c>
      <c r="D8" s="12" t="inlineStr">
        <is>
          <t>Sonstige Kosten</t>
        </is>
      </c>
      <c r="E8" s="14">
        <f>IFERROR(SUM(Abrechnung!O3:O11),0)</f>
        <v/>
      </c>
      <c r="G8" s="12" t="inlineStr">
        <is>
          <t>Julia Richter</t>
        </is>
      </c>
      <c r="H8" s="14">
        <f>IFERROR(Abrechnung!S8,0)</f>
        <v/>
      </c>
    </row>
    <row r="9" ht="18" customHeight="1">
      <c r="A9" s="19" t="inlineStr">
        <is>
          <t>Durchschn. Vorauszahlung pro Mieter (€)</t>
        </is>
      </c>
      <c r="B9" s="20">
        <f>IFERROR(AVERAGE(Abrechnung!I3:I11),0)</f>
        <v/>
      </c>
      <c r="G9" s="4" t="inlineStr">
        <is>
          <t>Stefan Weber</t>
        </is>
      </c>
      <c r="H9" s="8">
        <f>IFERROR(Abrechnung!S9,0)</f>
        <v/>
      </c>
    </row>
    <row r="10" ht="18" customHeight="1">
      <c r="A10" s="21" t="inlineStr">
        <is>
          <t>Durchschn. Anteilige Kosten pro Mieter (€)</t>
        </is>
      </c>
      <c r="B10" s="22">
        <f>IFERROR(AVERAGE(Abrechnung!Q3:Q11),0)</f>
        <v/>
      </c>
      <c r="G10" s="12" t="inlineStr">
        <is>
          <t>Claudia Fischer</t>
        </is>
      </c>
      <c r="H10" s="14">
        <f>IFERROR(Abrechnung!S10,0)</f>
        <v/>
      </c>
    </row>
    <row r="11" ht="18" customHeight="1">
      <c r="A11" s="19" t="inlineStr">
        <is>
          <t>Durchschn. NK-Kosten je m² (€/m²)</t>
        </is>
      </c>
      <c r="B11" s="20">
        <f>IFERROR(SUM(Abrechnung!Q3:Q11)/SUM(Abrechnung!F3:F11),0)</f>
        <v/>
      </c>
      <c r="G11" s="4" t="inlineStr">
        <is>
          <t>Markus Bauer</t>
        </is>
      </c>
      <c r="H11" s="8">
        <f>IFERROR(Abrechnung!S11,0)</f>
        <v/>
      </c>
    </row>
    <row r="12" ht="18" customHeight="1">
      <c r="A12" s="21" t="inlineStr">
        <is>
          <t>Anzahl Abrechnungen gesamt</t>
        </is>
      </c>
      <c r="B12" s="23">
        <f>COUNTA(Abrechnung!D3:D11)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72" customWidth="1" min="3" max="3"/>
  </cols>
  <sheetData>
    <row r="1" ht="28" customHeight="1">
      <c r="A1" s="1" t="inlineStr">
        <is>
          <t>Anleitung &amp; Hinweise – Nebenkostenabrechnung Vorlage</t>
        </is>
      </c>
    </row>
    <row r="2" ht="22" customHeight="1">
      <c r="B2" s="17" t="inlineStr">
        <is>
          <t>ZWECK DER VORLAGE</t>
        </is>
      </c>
      <c r="C2" s="28" t="n"/>
    </row>
    <row r="3" ht="48" customHeight="1">
      <c r="B3" s="25" t="inlineStr">
        <is>
          <t>Zweck</t>
        </is>
      </c>
      <c r="C3" s="26" t="inlineStr">
        <is>
          <t>Diese Vorlage unterstützt Vermieter und Hausverwalter bei der jährlichen Nebenkostenabrechnung gemäß Betriebskostenverordnung (BetrKV). Sie berechnet automatisch den Mieteranteil, die Nachzahlung oder das Guthaben und prüft die gesetzliche Abrechnungsfrist.</t>
        </is>
      </c>
    </row>
    <row r="4" ht="22" customHeight="1">
      <c r="B4" s="17" t="inlineStr">
        <is>
          <t>EINGABE-REIHENFOLGE</t>
        </is>
      </c>
      <c r="C4" s="28" t="n"/>
    </row>
    <row r="5" ht="48" customHeight="1">
      <c r="B5" s="25" t="inlineStr">
        <is>
          <t>Schritt 1 – Objekt &amp; Mieter</t>
        </is>
      </c>
      <c r="C5" s="26" t="inlineStr">
        <is>
          <t>Tragen Sie Abrechnungsjahr, Objekt-ID, Adresse, Mietername und Wohnungsnummer in Spalten A–E ein.</t>
        </is>
      </c>
    </row>
    <row r="6" ht="48" customHeight="1">
      <c r="B6" s="25" t="inlineStr">
        <is>
          <t>Schritt 2 – Flächen</t>
        </is>
      </c>
      <c r="C6" s="26" t="inlineStr">
        <is>
          <t>Geben Sie die Wohnfläche des Mieters (Spalte F) sowie die Gesamtfläche des Objekts (Spalte H) ein. Der Verteilerschlüssel (Spalte G) wird automatisch berechnet.</t>
        </is>
      </c>
    </row>
    <row r="7" ht="48" customHeight="1">
      <c r="B7" s="25" t="inlineStr">
        <is>
          <t>Schritt 3 – Vorauszahlungen</t>
        </is>
      </c>
      <c r="C7" s="26" t="inlineStr">
        <is>
          <t>Erfassen Sie die geleisteten monatlichen Vorauszahlungen je Mieter (Spalte I – Jahresbetrag).</t>
        </is>
      </c>
    </row>
    <row r="8" ht="48" customHeight="1">
      <c r="B8" s="25" t="inlineStr">
        <is>
          <t>Schritt 4 – Kostenarten</t>
        </is>
      </c>
      <c r="C8" s="26" t="inlineStr">
        <is>
          <t>Tragen Sie die tatsächlichen Gesamtkosten des Objekts je Kostenart in Spalten J–O ein (Heizkosten, Wasser, Strom, Müll, Reinigung, Sonstiges).</t>
        </is>
      </c>
    </row>
    <row r="9" ht="48" customHeight="1">
      <c r="B9" s="25" t="inlineStr">
        <is>
          <t>Schritt 5 – Ergebnis</t>
        </is>
      </c>
      <c r="C9" s="26" t="inlineStr">
        <is>
          <t>Spalten P–S werden automatisch berechnet. Spalte T zeigt 'Nachzahlung' oder 'Guthaben'. Datum und Fälligkeit in U–V eingeben.</t>
        </is>
      </c>
    </row>
    <row r="10" ht="22" customHeight="1">
      <c r="B10" s="17" t="inlineStr">
        <is>
          <t>VERTEILERSCHLÜSSEL</t>
        </is>
      </c>
      <c r="C10" s="28" t="n"/>
    </row>
    <row r="11" ht="48" customHeight="1">
      <c r="B11" s="25" t="inlineStr">
        <is>
          <t>Erklärung</t>
        </is>
      </c>
      <c r="C11" s="26" t="inlineStr">
        <is>
          <t>Der Verteilerschlüssel gibt an, welchen prozentualen Anteil der Mieter an den Gesamtkosten trägt. Üblicher Schlüssel: Wohnfläche Mieter ÷ Gesamtwohnfläche Objekt. Formel: =F3/H3. Andere Schlüssel (Personenanzahl, Einheiten) sind nach BetrKV §6 möglich, müssen jedoch im Mietvertrag vereinbart sein.</t>
        </is>
      </c>
    </row>
    <row r="12" ht="22" customHeight="1">
      <c r="B12" s="17" t="inlineStr">
        <is>
          <t>UMLAGEFÄHIGE KOSTEN (BetrKV)</t>
        </is>
      </c>
      <c r="C12" s="28" t="n"/>
    </row>
    <row r="13" ht="48" customHeight="1">
      <c r="B13" s="25" t="inlineStr">
        <is>
          <t>Umlagefähig (§ 2 BetrKV)</t>
        </is>
      </c>
      <c r="C13" s="26" t="inlineStr">
        <is>
          <t>Heizkosten, Warmwasser, Kaltwasser/Entwässerung, Fahrstuhl, Straßenreinigung/Müll, Hausreinigung, Gartenpflege, Allgemeinstrom, Versicherungen, Hauswart, Gemeinschafts-Antenne/Kabel.</t>
        </is>
      </c>
    </row>
    <row r="14" ht="48" customHeight="1">
      <c r="B14" s="25" t="inlineStr">
        <is>
          <t>Nicht umlagefähig</t>
        </is>
      </c>
      <c r="C14" s="26" t="inlineStr">
        <is>
          <t>Verwaltungskosten, Instandhaltungsrücklagen, Reparaturen, Leerstandskosten. Diese dürfen NICHT auf den Mieter umgelegt werden.</t>
        </is>
      </c>
    </row>
    <row r="15" ht="22" customHeight="1">
      <c r="B15" s="17" t="inlineStr">
        <is>
          <t>FRISTEN</t>
        </is>
      </c>
      <c r="C15" s="28" t="n"/>
    </row>
    <row r="16" ht="48" customHeight="1">
      <c r="B16" s="25" t="inlineStr">
        <is>
          <t>Abrechnungsfrist</t>
        </is>
      </c>
      <c r="C16" s="26" t="inlineStr">
        <is>
          <t>Die Nebenkostenabrechnung muss dem Mieter spätestens 12 Monate nach Ende des Abrechnungszeitraums zugehen (§ 556 BGB). Für das Jahr 2026 (01.01.–31.12.2026) ist der Stichtag: 31.12.2027. Wird die Frist versäumt, kann der Vermieter keine Nachzahlung mehr fordern. Guthaben muss der Vermieter aber erstatten.</t>
        </is>
      </c>
    </row>
    <row r="17" ht="48" customHeight="1">
      <c r="B17" s="25" t="inlineStr">
        <is>
          <t>Fälligkeit Nachzahlung</t>
        </is>
      </c>
      <c r="C17" s="26" t="inlineStr">
        <is>
          <t>Nachzahlungen sind in der Regel 30 Tage nach Zugang der Abrechnung fällig. Guthaben sollten unverzüglich, spätestens nach 30 Tagen, erstattet werden.</t>
        </is>
      </c>
    </row>
    <row r="18" ht="22" customHeight="1">
      <c r="B18" s="17" t="inlineStr">
        <is>
          <t>DEFINITIONEN</t>
        </is>
      </c>
      <c r="C18" s="28" t="n"/>
    </row>
    <row r="19" ht="48" customHeight="1">
      <c r="B19" s="25" t="inlineStr">
        <is>
          <t>Vorauszahlung (NK-Vorauszahlung)</t>
        </is>
      </c>
      <c r="C19" s="26" t="inlineStr">
        <is>
          <t>Monatliche Zahlung des Mieters als Abschlag auf die tatsächlichen Nebenkosten. Basis: letzte Abrechnung oder Schätzung. Anpassung nach jeder Abrechnung möglich.</t>
        </is>
      </c>
    </row>
    <row r="20" ht="48" customHeight="1">
      <c r="B20" s="25" t="inlineStr">
        <is>
          <t>Nachzahlung</t>
        </is>
      </c>
      <c r="C20" s="26" t="inlineStr">
        <is>
          <t>Wenn die anteiligen Ist-Kosten des Mieters die geleisteten Vorauszahlungen übersteigen, entsteht eine Nachzahlung zu Lasten des Mieters.</t>
        </is>
      </c>
    </row>
    <row r="21" ht="48" customHeight="1">
      <c r="B21" s="25" t="inlineStr">
        <is>
          <t>Guthaben</t>
        </is>
      </c>
      <c r="C21" s="26" t="inlineStr">
        <is>
          <t>Wenn die Vorauszahlungen die tatsächlichen anteiligen Kosten übersteigen, hat der Mieter ein Guthaben, das der Vermieter erstatten muss.</t>
        </is>
      </c>
    </row>
    <row r="22" ht="22" customHeight="1">
      <c r="B22" s="17" t="inlineStr">
        <is>
          <t>ÜBERSICHT (Sheet 2)</t>
        </is>
      </c>
      <c r="C22" s="28" t="n"/>
    </row>
    <row r="23" ht="48" customHeight="1">
      <c r="B23" s="25" t="inlineStr">
        <is>
          <t>Dashboard</t>
        </is>
      </c>
      <c r="C23" s="26" t="inlineStr">
        <is>
          <t>Das Übersichtsblatt zeigt alle Nachzahlungen und Guthaben zusammengefasst, Kennzahlen zur Kostenverteilung sowie Diagramme zur visuellen Auswertung. Alle Werte werden automatisch aus dem Blatt 'Abrechnung' übernommen.</t>
        </is>
      </c>
    </row>
    <row r="24" ht="22" customHeight="1">
      <c r="B24" s="17" t="inlineStr">
        <is>
          <t>HINWEIS</t>
        </is>
      </c>
      <c r="C24" s="28" t="n"/>
    </row>
    <row r="25" ht="48" customHeight="1">
      <c r="B25" s="25" t="inlineStr">
        <is>
          <t>Rechtlicher Hinweis</t>
        </is>
      </c>
      <c r="C25" s="26" t="inlineStr">
        <is>
          <t>Diese Vorlage dient als Arbeitshilfe und ersetzt keine Rechtsberatung. Für individuelle Fragen wenden Sie sich bitte an einen Fachanwalt für Mietrecht oder einen anerkannten Mieterverein bzw. Haus &amp; Grund-Verband.</t>
        </is>
      </c>
    </row>
  </sheetData>
  <mergeCells count="9">
    <mergeCell ref="A1:C1"/>
    <mergeCell ref="B2:C2"/>
    <mergeCell ref="B4:C4"/>
    <mergeCell ref="B10:C10"/>
    <mergeCell ref="B12:C12"/>
    <mergeCell ref="B15:C15"/>
    <mergeCell ref="B18:C18"/>
    <mergeCell ref="B22:C22"/>
    <mergeCell ref="B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2026-06-19T12:23:21Z</dcterms:created>
  <dcterms:modified xmlns:dcterms="http://purl.org/dc/terms/" xmlns:xsi="http://www.w3.org/2001/XMLSchema-instance" xsi:type="dcterms:W3CDTF">2026-06-19T12:23:21Z</dcterms:modified>
</cp:coreProperties>
</file>