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en_Hausmeisterkosten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Hinwei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.MM.YYYY"/>
    <numFmt numFmtId="165" formatCode="0.0"/>
    <numFmt numFmtId="166" formatCode="#,##0.00\ &quot;\u20ac&quot;"/>
    <numFmt numFmtId="167" formatCode="0.0%"/>
  </numFmts>
  <fonts count="11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</font>
    <font>
      <b val="1"/>
      <color rgb="00C8102E"/>
      <sz val="11"/>
    </font>
    <font>
      <i val="1"/>
      <color rgb="00C8102E"/>
    </font>
    <font>
      <i val="1"/>
      <color rgb="00C8102E"/>
      <sz val="10"/>
    </font>
    <font>
      <b val="1"/>
      <color rgb="00FFFFFF"/>
      <sz val="10"/>
    </font>
    <font>
      <b val="1"/>
      <color rgb="00FFFFFF"/>
      <sz val="16"/>
    </font>
    <font>
      <b val="1"/>
      <color rgb="001E293B"/>
      <sz val="11"/>
    </font>
    <font>
      <sz val="10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8FAFC"/>
      </patternFill>
    </fill>
    <fill>
      <patternFill patternType="solid">
        <fgColor rgb="00FEE2E2"/>
      </patternFill>
    </fill>
    <fill>
      <patternFill patternType="solid">
        <fgColor rgb="000F766E"/>
      </patternFill>
    </fill>
    <fill>
      <patternFill patternType="solid">
        <fgColor rgb="0016A34A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 wrapText="1"/>
    </xf>
    <xf numFmtId="167" fontId="0" fillId="3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164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/>
    </xf>
    <xf numFmtId="165" fontId="0" fillId="6" borderId="1" applyAlignment="1" pivotButton="0" quotePrefix="0" xfId="0">
      <alignment horizontal="center" vertical="center" wrapText="1"/>
    </xf>
    <xf numFmtId="167" fontId="0" fillId="6" borderId="1" applyAlignment="1" pivotButton="0" quotePrefix="0" xfId="0">
      <alignment horizontal="center" vertical="center" wrapText="1"/>
    </xf>
    <xf numFmtId="166" fontId="0" fillId="6" borderId="1" applyAlignment="1" pivotButton="0" quotePrefix="0" xfId="0">
      <alignment horizontal="left" vertical="center"/>
    </xf>
    <xf numFmtId="166" fontId="0" fillId="7" borderId="1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 wrapText="1"/>
    </xf>
    <xf numFmtId="0" fontId="0" fillId="2" borderId="1" pivotButton="0" quotePrefix="0" xfId="0"/>
    <xf numFmtId="166" fontId="2" fillId="2" borderId="1" pivotButton="0" quotePrefix="0" xfId="0"/>
    <xf numFmtId="0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right" vertical="center"/>
    </xf>
    <xf numFmtId="166" fontId="0" fillId="5" borderId="1" applyAlignment="1" pivotButton="0" quotePrefix="0" xfId="0">
      <alignment horizontal="right" vertical="center"/>
    </xf>
    <xf numFmtId="0" fontId="0" fillId="6" borderId="1" applyAlignment="1" pivotButton="0" quotePrefix="0" xfId="0">
      <alignment horizontal="center" vertical="center" wrapText="1"/>
    </xf>
    <xf numFmtId="166" fontId="0" fillId="6" borderId="1" applyAlignment="1" pivotButton="0" quotePrefix="0" xfId="0">
      <alignment horizontal="right" vertical="center"/>
    </xf>
    <xf numFmtId="166" fontId="0" fillId="7" borderId="1" applyAlignment="1" pivotButton="0" quotePrefix="0" xfId="0">
      <alignment horizontal="right" vertical="center"/>
    </xf>
    <xf numFmtId="167" fontId="2" fillId="2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center" vertical="center" wrapText="1"/>
    </xf>
    <xf numFmtId="0" fontId="7" fillId="8" borderId="0" applyAlignment="1" pivotButton="0" quotePrefix="0" xfId="0">
      <alignment horizontal="center" vertical="center" wrapText="1"/>
    </xf>
    <xf numFmtId="0" fontId="7" fillId="9" borderId="0" applyAlignment="1" pivotButton="0" quotePrefix="0" xfId="0">
      <alignment horizontal="center" vertical="center" wrapText="1"/>
    </xf>
    <xf numFmtId="0" fontId="7" fillId="10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166" fontId="8" fillId="8" borderId="0" applyAlignment="1" pivotButton="0" quotePrefix="0" xfId="0">
      <alignment horizontal="center" vertical="center" wrapText="1"/>
    </xf>
    <xf numFmtId="166" fontId="8" fillId="9" borderId="0" applyAlignment="1" pivotButton="0" quotePrefix="0" xfId="0">
      <alignment horizontal="center" vertical="center" wrapText="1"/>
    </xf>
    <xf numFmtId="166" fontId="8" fillId="10" borderId="0" applyAlignment="1" pivotButton="0" quotePrefix="0" xfId="0">
      <alignment horizontal="center" vertical="center" wrapText="1"/>
    </xf>
    <xf numFmtId="166" fontId="8" fillId="2" borderId="0" applyAlignment="1" pivotButton="0" quotePrefix="0" xfId="0">
      <alignment horizontal="center" vertical="center" wrapText="1"/>
    </xf>
    <xf numFmtId="0" fontId="0" fillId="8" borderId="0" pivotButton="0" quotePrefix="0" xfId="0"/>
    <xf numFmtId="0" fontId="0" fillId="9" borderId="0" pivotButton="0" quotePrefix="0" xfId="0"/>
    <xf numFmtId="0" fontId="0" fillId="10" borderId="0" pivotButton="0" quotePrefix="0" xfId="0"/>
    <xf numFmtId="0" fontId="0" fillId="2" borderId="0" pivotButton="0" quotePrefix="0" xfId="0"/>
    <xf numFmtId="0" fontId="9" fillId="0" borderId="0" pivotButton="0" quotePrefix="0" xfId="0"/>
    <xf numFmtId="0" fontId="7" fillId="10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7" fillId="10" borderId="1" pivotButton="0" quotePrefix="0" xfId="0"/>
    <xf numFmtId="0" fontId="0" fillId="0" borderId="1" pivotButton="0" quotePrefix="0" xfId="0"/>
    <xf numFmtId="0" fontId="7" fillId="10" borderId="1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Gesamtkosten je Objekt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'Dashboard'!$A$11:$A$15</f>
            </numRef>
          </cat>
          <val>
            <numRef>
              <f>'Dashboard'!$B$11:$B$15</f>
            </numRef>
          </val>
        </ser>
        <ser>
          <idx val="1"/>
          <order val="1"/>
          <tx>
            <strRef>
              <f>'Dashboard'!C10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'Dashboard'!$A$11:$A$15</f>
            </numRef>
          </cat>
          <val>
            <numRef>
              <f>'Dashboard'!$C$11:$C$15</f>
            </numRef>
          </val>
        </ser>
        <ser>
          <idx val="2"/>
          <order val="2"/>
          <tx>
            <strRef>
              <f>'Dashboard'!D10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'Dashboard'!$A$11:$A$15</f>
            </numRef>
          </cat>
          <val>
            <numRef>
              <f>'Dashboard'!$D$11:$D$15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Objekt-ID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Umlagefähig vs. Nicht umlagefähig</a:t>
            </a:r>
          </a:p>
        </rich>
      </tx>
    </title>
    <plotArea>
      <pieChart>
        <varyColors val="1"/>
        <ser>
          <idx val="0"/>
          <order val="0"/>
          <tx>
            <strRef>
              <f>'Dashboard'!B17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'Dashboard'!$A$18:$A$19</f>
            </numRef>
          </cat>
          <val>
            <numRef>
              <f>'Dashboard'!$B$18:$B$19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8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20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26" customWidth="1" min="3" max="3"/>
    <col width="20" customWidth="1" min="4" max="4"/>
    <col width="10" customWidth="1" min="5" max="5"/>
    <col width="22" customWidth="1" min="6" max="6"/>
    <col width="14" customWidth="1" min="7" max="7"/>
    <col width="14" customWidth="1" min="8" max="8"/>
    <col width="28" customWidth="1" min="9" max="9"/>
    <col width="22" customWidth="1" min="10" max="10"/>
    <col width="12" customWidth="1" min="11" max="11"/>
    <col width="18" customWidth="1" min="12" max="12"/>
    <col width="10" customWidth="1" min="13" max="13"/>
    <col width="22" customWidth="1" min="14" max="14"/>
    <col width="24" customWidth="1" min="15" max="15"/>
    <col width="30" customWidth="1" min="16" max="16"/>
  </cols>
  <sheetData>
    <row r="1" ht="32" customHeight="1">
      <c r="A1" s="1" t="inlineStr">
        <is>
          <t>Hausmeisterkosten-Verteilung — Abrechnungsübersicht 2026</t>
        </is>
      </c>
    </row>
    <row r="2" ht="40" customHeight="1">
      <c r="A2" s="2" t="inlineStr">
        <is>
          <t>Abrechnungsmonat</t>
        </is>
      </c>
      <c r="B2" s="2" t="inlineStr">
        <is>
          <t>Objekt-ID</t>
        </is>
      </c>
      <c r="C2" s="2" t="inlineStr">
        <is>
          <t>Objektadresse</t>
        </is>
      </c>
      <c r="D2" s="2" t="inlineStr">
        <is>
          <t>Stadt</t>
        </is>
      </c>
      <c r="E2" s="2" t="inlineStr">
        <is>
          <t>Einheit</t>
        </is>
      </c>
      <c r="F2" s="2" t="inlineStr">
        <is>
          <t>Mieter/Eigentümer</t>
        </is>
      </c>
      <c r="G2" s="2" t="inlineStr">
        <is>
          <t>Wohnfläche m²</t>
        </is>
      </c>
      <c r="H2" s="2" t="inlineStr">
        <is>
          <t>Personenanzahl</t>
        </is>
      </c>
      <c r="I2" s="2" t="inlineStr">
        <is>
          <t>Kostenart</t>
        </is>
      </c>
      <c r="J2" s="2" t="inlineStr">
        <is>
          <t>Hausmeisterkosten brutto €</t>
        </is>
      </c>
      <c r="K2" s="2" t="inlineStr">
        <is>
          <t>Umlagefähig?</t>
        </is>
      </c>
      <c r="L2" s="2" t="inlineStr">
        <is>
          <t>Verteilerschlüssel</t>
        </is>
      </c>
      <c r="M2" s="2" t="inlineStr">
        <is>
          <t>Anteil %</t>
        </is>
      </c>
      <c r="N2" s="2" t="inlineStr">
        <is>
          <t>Umlagefähiger Betrag €</t>
        </is>
      </c>
      <c r="O2" s="2" t="inlineStr">
        <is>
          <t>Nicht umlagefähiger Betrag €</t>
        </is>
      </c>
      <c r="P2" s="2" t="inlineStr">
        <is>
          <t>Kommentar</t>
        </is>
      </c>
    </row>
    <row r="3">
      <c r="A3" s="3" t="inlineStr">
        <is>
          <t>01.01.2026</t>
        </is>
      </c>
      <c r="B3" s="4" t="inlineStr">
        <is>
          <t>OBJ-001</t>
        </is>
      </c>
      <c r="C3" s="4" t="inlineStr">
        <is>
          <t>Hauptstraße 12</t>
        </is>
      </c>
      <c r="D3" s="4" t="inlineStr">
        <is>
          <t>Berlin</t>
        </is>
      </c>
      <c r="E3" s="4" t="inlineStr">
        <is>
          <t>WE-01</t>
        </is>
      </c>
      <c r="F3" s="4" t="inlineStr">
        <is>
          <t>Thomas Becker</t>
        </is>
      </c>
      <c r="G3" s="5" t="n">
        <v>68.5</v>
      </c>
      <c r="H3" s="5" t="n">
        <v>2</v>
      </c>
      <c r="I3" s="4" t="inlineStr">
        <is>
          <t>Hausmeister-Grunddienst</t>
        </is>
      </c>
      <c r="J3" s="6" t="n">
        <v>320</v>
      </c>
      <c r="K3" s="7" t="inlineStr">
        <is>
          <t>Ja</t>
        </is>
      </c>
      <c r="L3" s="7" t="inlineStr">
        <is>
          <t>Wohnfläche</t>
        </is>
      </c>
      <c r="M3" s="8" t="n">
        <v>0.5591836734693878</v>
      </c>
      <c r="N3" s="9" t="n">
        <v>178.9387755102041</v>
      </c>
      <c r="O3" s="10" t="n">
        <v>0</v>
      </c>
      <c r="P3" s="11" t="inlineStr"/>
    </row>
    <row r="4">
      <c r="A4" s="12" t="inlineStr">
        <is>
          <t>01.01.2026</t>
        </is>
      </c>
      <c r="B4" s="13" t="inlineStr">
        <is>
          <t>OBJ-001</t>
        </is>
      </c>
      <c r="C4" s="13" t="inlineStr">
        <is>
          <t>Hauptstraße 12</t>
        </is>
      </c>
      <c r="D4" s="13" t="inlineStr">
        <is>
          <t>Berlin</t>
        </is>
      </c>
      <c r="E4" s="13" t="inlineStr">
        <is>
          <t>WE-02</t>
        </is>
      </c>
      <c r="F4" s="13" t="inlineStr">
        <is>
          <t>Sabine Müller</t>
        </is>
      </c>
      <c r="G4" s="14" t="n">
        <v>54</v>
      </c>
      <c r="H4" s="14" t="n">
        <v>1</v>
      </c>
      <c r="I4" s="13" t="inlineStr">
        <is>
          <t>Treppenhausreinigung</t>
        </is>
      </c>
      <c r="J4" s="6" t="n">
        <v>180</v>
      </c>
      <c r="K4" s="7" t="inlineStr">
        <is>
          <t>Ja</t>
        </is>
      </c>
      <c r="L4" s="7" t="inlineStr">
        <is>
          <t>Wohnfläche</t>
        </is>
      </c>
      <c r="M4" s="15" t="n">
        <v>0.4408163265306123</v>
      </c>
      <c r="N4" s="9" t="n">
        <v>79.34693877551021</v>
      </c>
      <c r="O4" s="16" t="n">
        <v>0</v>
      </c>
      <c r="P4" s="11" t="inlineStr"/>
    </row>
    <row r="5">
      <c r="A5" s="3" t="inlineStr">
        <is>
          <t>01.02.2026</t>
        </is>
      </c>
      <c r="B5" s="4" t="inlineStr">
        <is>
          <t>OBJ-002</t>
        </is>
      </c>
      <c r="C5" s="4" t="inlineStr">
        <is>
          <t>Goethestraße 45</t>
        </is>
      </c>
      <c r="D5" s="4" t="inlineStr">
        <is>
          <t>München</t>
        </is>
      </c>
      <c r="E5" s="4" t="inlineStr">
        <is>
          <t>WE-01</t>
        </is>
      </c>
      <c r="F5" s="4" t="inlineStr">
        <is>
          <t>Andreas Schneider</t>
        </is>
      </c>
      <c r="G5" s="5" t="n">
        <v>81.2</v>
      </c>
      <c r="H5" s="5" t="n">
        <v>3</v>
      </c>
      <c r="I5" s="4" t="inlineStr">
        <is>
          <t>Kleinreparaturen</t>
        </is>
      </c>
      <c r="J5" s="6" t="n">
        <v>480</v>
      </c>
      <c r="K5" s="7" t="inlineStr">
        <is>
          <t>Nein</t>
        </is>
      </c>
      <c r="L5" s="7" t="inlineStr">
        <is>
          <t>Wohnfläche</t>
        </is>
      </c>
      <c r="M5" s="8" t="n">
        <v>0.5300261096605745</v>
      </c>
      <c r="N5" s="10" t="n">
        <v>0</v>
      </c>
      <c r="O5" s="17" t="n">
        <v>480</v>
      </c>
      <c r="P5" s="11" t="inlineStr"/>
    </row>
    <row r="6">
      <c r="A6" s="12" t="inlineStr">
        <is>
          <t>01.02.2026</t>
        </is>
      </c>
      <c r="B6" s="13" t="inlineStr">
        <is>
          <t>OBJ-002</t>
        </is>
      </c>
      <c r="C6" s="13" t="inlineStr">
        <is>
          <t>Goethestraße 45</t>
        </is>
      </c>
      <c r="D6" s="13" t="inlineStr">
        <is>
          <t>München</t>
        </is>
      </c>
      <c r="E6" s="13" t="inlineStr">
        <is>
          <t>WE-02</t>
        </is>
      </c>
      <c r="F6" s="13" t="inlineStr">
        <is>
          <t>Petra Wagner</t>
        </is>
      </c>
      <c r="G6" s="14" t="n">
        <v>72</v>
      </c>
      <c r="H6" s="14" t="n">
        <v>2</v>
      </c>
      <c r="I6" s="13" t="inlineStr">
        <is>
          <t>Winterdienst</t>
        </is>
      </c>
      <c r="J6" s="6" t="n">
        <v>260</v>
      </c>
      <c r="K6" s="7" t="inlineStr">
        <is>
          <t>Ja</t>
        </is>
      </c>
      <c r="L6" s="7" t="inlineStr">
        <is>
          <t>Wohnfläche</t>
        </is>
      </c>
      <c r="M6" s="15" t="n">
        <v>0.4699738903394256</v>
      </c>
      <c r="N6" s="9" t="n">
        <v>122.1932114882507</v>
      </c>
      <c r="O6" s="16" t="n">
        <v>0</v>
      </c>
      <c r="P6" s="11" t="inlineStr"/>
    </row>
    <row r="7">
      <c r="A7" s="3" t="inlineStr">
        <is>
          <t>01.03.2026</t>
        </is>
      </c>
      <c r="B7" s="4" t="inlineStr">
        <is>
          <t>OBJ-003</t>
        </is>
      </c>
      <c r="C7" s="4" t="inlineStr">
        <is>
          <t>Bahnhofstraße 18</t>
        </is>
      </c>
      <c r="D7" s="4" t="inlineStr">
        <is>
          <t>Frankfurt am Main</t>
        </is>
      </c>
      <c r="E7" s="4" t="inlineStr">
        <is>
          <t>WE-01</t>
        </is>
      </c>
      <c r="F7" s="4" t="inlineStr">
        <is>
          <t>Michael Hoffmann</t>
        </is>
      </c>
      <c r="G7" s="5" t="n">
        <v>49.5</v>
      </c>
      <c r="H7" s="5" t="n">
        <v>1</v>
      </c>
      <c r="I7" s="4" t="inlineStr">
        <is>
          <t>Gartenpflege</t>
        </is>
      </c>
      <c r="J7" s="6" t="n">
        <v>150</v>
      </c>
      <c r="K7" s="7" t="inlineStr">
        <is>
          <t>Ja</t>
        </is>
      </c>
      <c r="L7" s="7" t="inlineStr">
        <is>
          <t>Personen</t>
        </is>
      </c>
      <c r="M7" s="8" t="n">
        <v>0.3333333333333333</v>
      </c>
      <c r="N7" s="9" t="n">
        <v>50</v>
      </c>
      <c r="O7" s="10" t="n">
        <v>0</v>
      </c>
      <c r="P7" s="11" t="inlineStr"/>
    </row>
    <row r="8">
      <c r="A8" s="12" t="inlineStr">
        <is>
          <t>01.03.2026</t>
        </is>
      </c>
      <c r="B8" s="13" t="inlineStr">
        <is>
          <t>OBJ-003</t>
        </is>
      </c>
      <c r="C8" s="13" t="inlineStr">
        <is>
          <t>Bahnhofstraße 18</t>
        </is>
      </c>
      <c r="D8" s="13" t="inlineStr">
        <is>
          <t>Frankfurt am Main</t>
        </is>
      </c>
      <c r="E8" s="13" t="inlineStr">
        <is>
          <t>WE-02</t>
        </is>
      </c>
      <c r="F8" s="13" t="inlineStr">
        <is>
          <t>Julia Richter</t>
        </is>
      </c>
      <c r="G8" s="14" t="n">
        <v>63.8</v>
      </c>
      <c r="H8" s="14" t="n">
        <v>2</v>
      </c>
      <c r="I8" s="13" t="inlineStr">
        <is>
          <t>Gartenpflege</t>
        </is>
      </c>
      <c r="J8" s="6" t="n">
        <v>150</v>
      </c>
      <c r="K8" s="7" t="inlineStr">
        <is>
          <t>Ja</t>
        </is>
      </c>
      <c r="L8" s="7" t="inlineStr">
        <is>
          <t>Personen</t>
        </is>
      </c>
      <c r="M8" s="15" t="n">
        <v>0.6666666666666666</v>
      </c>
      <c r="N8" s="9" t="n">
        <v>100</v>
      </c>
      <c r="O8" s="16" t="n">
        <v>0</v>
      </c>
      <c r="P8" s="11" t="inlineStr"/>
    </row>
    <row r="9">
      <c r="A9" s="3" t="inlineStr">
        <is>
          <t>01.04.2026</t>
        </is>
      </c>
      <c r="B9" s="4" t="inlineStr">
        <is>
          <t>OBJ-004</t>
        </is>
      </c>
      <c r="C9" s="4" t="inlineStr">
        <is>
          <t>Rosenweg 22</t>
        </is>
      </c>
      <c r="D9" s="4" t="inlineStr">
        <is>
          <t>Düsseldorf</t>
        </is>
      </c>
      <c r="E9" s="4" t="inlineStr">
        <is>
          <t>WE-01</t>
        </is>
      </c>
      <c r="F9" s="4" t="inlineStr">
        <is>
          <t>Stefan Weber</t>
        </is>
      </c>
      <c r="G9" s="5" t="n">
        <v>88.40000000000001</v>
      </c>
      <c r="H9" s="5" t="n">
        <v>4</v>
      </c>
      <c r="I9" s="4" t="inlineStr">
        <is>
          <t>Sonderleistung nicht umlagefähig</t>
        </is>
      </c>
      <c r="J9" s="6" t="n">
        <v>420</v>
      </c>
      <c r="K9" s="7" t="inlineStr">
        <is>
          <t>Nein</t>
        </is>
      </c>
      <c r="L9" s="7" t="inlineStr">
        <is>
          <t>Wohnfläche</t>
        </is>
      </c>
      <c r="M9" s="8" t="n">
        <v>0.6054794520547946</v>
      </c>
      <c r="N9" s="10" t="n">
        <v>0</v>
      </c>
      <c r="O9" s="17" t="n">
        <v>420</v>
      </c>
      <c r="P9" s="11" t="inlineStr"/>
    </row>
    <row r="10">
      <c r="A10" s="12" t="inlineStr">
        <is>
          <t>01.04.2026</t>
        </is>
      </c>
      <c r="B10" s="13" t="inlineStr">
        <is>
          <t>OBJ-004</t>
        </is>
      </c>
      <c r="C10" s="13" t="inlineStr">
        <is>
          <t>Rosenweg 22</t>
        </is>
      </c>
      <c r="D10" s="13" t="inlineStr">
        <is>
          <t>Düsseldorf</t>
        </is>
      </c>
      <c r="E10" s="13" t="inlineStr">
        <is>
          <t>WE-02</t>
        </is>
      </c>
      <c r="F10" s="13" t="inlineStr">
        <is>
          <t>Claudia Fischer</t>
        </is>
      </c>
      <c r="G10" s="14" t="n">
        <v>57.6</v>
      </c>
      <c r="H10" s="14" t="n">
        <v>1</v>
      </c>
      <c r="I10" s="13" t="inlineStr">
        <is>
          <t>Hausmeister-Grunddienst</t>
        </is>
      </c>
      <c r="J10" s="6" t="n">
        <v>200</v>
      </c>
      <c r="K10" s="7" t="inlineStr">
        <is>
          <t>Ja</t>
        </is>
      </c>
      <c r="L10" s="7" t="inlineStr">
        <is>
          <t>Wohnfläche</t>
        </is>
      </c>
      <c r="M10" s="15" t="n">
        <v>0.3945205479452055</v>
      </c>
      <c r="N10" s="9" t="n">
        <v>78.9041095890411</v>
      </c>
      <c r="O10" s="16" t="n">
        <v>0</v>
      </c>
      <c r="P10" s="11" t="inlineStr"/>
    </row>
    <row r="11">
      <c r="A11" s="3" t="inlineStr">
        <is>
          <t>01.05.2026</t>
        </is>
      </c>
      <c r="B11" s="4" t="inlineStr">
        <is>
          <t>OBJ-005</t>
        </is>
      </c>
      <c r="C11" s="4" t="inlineStr">
        <is>
          <t>Elbchaussee 101</t>
        </is>
      </c>
      <c r="D11" s="4" t="inlineStr">
        <is>
          <t>Dresden</t>
        </is>
      </c>
      <c r="E11" s="4" t="inlineStr">
        <is>
          <t>WE-01</t>
        </is>
      </c>
      <c r="F11" s="4" t="inlineStr">
        <is>
          <t>Markus Bauer</t>
        </is>
      </c>
      <c r="G11" s="5" t="n">
        <v>74.3</v>
      </c>
      <c r="H11" s="5" t="n">
        <v>2</v>
      </c>
      <c r="I11" s="4" t="inlineStr">
        <is>
          <t>Winterdienst</t>
        </is>
      </c>
      <c r="J11" s="6" t="n">
        <v>310</v>
      </c>
      <c r="K11" s="7" t="inlineStr">
        <is>
          <t>Ja</t>
        </is>
      </c>
      <c r="L11" s="7" t="inlineStr">
        <is>
          <t>Personen</t>
        </is>
      </c>
      <c r="M11" s="8" t="n">
        <v>0.5</v>
      </c>
      <c r="N11" s="9" t="n">
        <v>155</v>
      </c>
      <c r="O11" s="10" t="n">
        <v>0</v>
      </c>
      <c r="P11" s="11" t="inlineStr"/>
    </row>
    <row r="12">
      <c r="A12" s="12" t="inlineStr">
        <is>
          <t>01.05.2026</t>
        </is>
      </c>
      <c r="B12" s="13" t="inlineStr">
        <is>
          <t>OBJ-005</t>
        </is>
      </c>
      <c r="C12" s="13" t="inlineStr">
        <is>
          <t>Elbchaussee 101</t>
        </is>
      </c>
      <c r="D12" s="13" t="inlineStr">
        <is>
          <t>Dresden</t>
        </is>
      </c>
      <c r="E12" s="13" t="inlineStr">
        <is>
          <t>WE-02</t>
        </is>
      </c>
      <c r="F12" s="13" t="inlineStr">
        <is>
          <t>Nicole Schulz</t>
        </is>
      </c>
      <c r="G12" s="14" t="n">
        <v>60.1</v>
      </c>
      <c r="H12" s="14" t="n">
        <v>2</v>
      </c>
      <c r="I12" s="13" t="inlineStr">
        <is>
          <t>Treppenhausreinigung</t>
        </is>
      </c>
      <c r="J12" s="6" t="n">
        <v>120</v>
      </c>
      <c r="K12" s="7" t="inlineStr">
        <is>
          <t>Ja</t>
        </is>
      </c>
      <c r="L12" s="7" t="inlineStr">
        <is>
          <t>Personen</t>
        </is>
      </c>
      <c r="M12" s="15" t="n">
        <v>0.5</v>
      </c>
      <c r="N12" s="9" t="n">
        <v>60</v>
      </c>
      <c r="O12" s="16" t="n">
        <v>0</v>
      </c>
      <c r="P12" s="11" t="inlineStr"/>
    </row>
    <row r="13">
      <c r="A13" s="18" t="inlineStr">
        <is>
          <t>SUMME</t>
        </is>
      </c>
      <c r="B13" s="19" t="n"/>
      <c r="C13" s="19" t="n"/>
      <c r="D13" s="19" t="n"/>
      <c r="E13" s="19" t="n"/>
      <c r="F13" s="19" t="n"/>
      <c r="G13" s="19" t="n"/>
      <c r="H13" s="19" t="n"/>
      <c r="I13" s="19" t="n"/>
      <c r="J13" s="20">
        <f>SUM(J3:J12)</f>
        <v/>
      </c>
      <c r="K13" s="19" t="n"/>
      <c r="L13" s="19" t="n"/>
      <c r="M13" s="19" t="n"/>
      <c r="N13" s="20">
        <f>SUM(N3:N12)</f>
        <v/>
      </c>
      <c r="O13" s="20">
        <f>SUM(O3:O12)</f>
        <v/>
      </c>
      <c r="P13" s="19" t="n"/>
    </row>
  </sheetData>
  <mergeCells count="1">
    <mergeCell ref="A1:P1"/>
  </mergeCells>
  <dataValidations count="2">
    <dataValidation sqref="K3:K12" showErrorMessage="1" showInputMessage="1" allowBlank="0" type="list">
      <formula1>"Ja,Nein"</formula1>
    </dataValidation>
    <dataValidation sqref="L3:L12" showErrorMessage="1" showInputMessage="1" allowBlank="0" type="list">
      <formula1>"Wohnfläche,Personen"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22" customWidth="1" min="3" max="3"/>
    <col width="15" customWidth="1" min="4" max="4"/>
    <col width="14" customWidth="1" min="5" max="5"/>
    <col width="22" customWidth="1" min="6" max="6"/>
    <col width="20" customWidth="1" min="7" max="7"/>
    <col width="22" customWidth="1" min="8" max="8"/>
    <col width="14" customWidth="1" min="9" max="9"/>
    <col width="22" customWidth="1" min="10" max="10"/>
  </cols>
  <sheetData>
    <row r="1" ht="32" customHeight="1">
      <c r="A1" s="1" t="inlineStr">
        <is>
          <t>Auswertung Hausmeisterkosten nach Objekt — 2026</t>
        </is>
      </c>
    </row>
    <row r="2" ht="40" customHeight="1">
      <c r="A2" s="2" t="inlineStr">
        <is>
          <t>Objekt-ID</t>
        </is>
      </c>
      <c r="B2" s="2" t="inlineStr">
        <is>
          <t>Objektadresse</t>
        </is>
      </c>
      <c r="C2" s="2" t="inlineStr">
        <is>
          <t>Stadt</t>
        </is>
      </c>
      <c r="D2" s="2" t="inlineStr">
        <is>
          <t>Gesamtfläche m²</t>
        </is>
      </c>
      <c r="E2" s="2" t="inlineStr">
        <is>
          <t>Summe Personen</t>
        </is>
      </c>
      <c r="F2" s="2" t="inlineStr">
        <is>
          <t>Gesamtkosten brutto €</t>
        </is>
      </c>
      <c r="G2" s="2" t="inlineStr">
        <is>
          <t>Umlagefähig €</t>
        </is>
      </c>
      <c r="H2" s="2" t="inlineStr">
        <is>
          <t>Nicht umlagefähig €</t>
        </is>
      </c>
      <c r="I2" s="2" t="inlineStr">
        <is>
          <t>Umlagequote %</t>
        </is>
      </c>
      <c r="J2" s="2" t="inlineStr">
        <is>
          <t>Durchschnitt pro m² €</t>
        </is>
      </c>
    </row>
    <row r="3">
      <c r="A3" s="21" t="inlineStr">
        <is>
          <t>OBJ-001</t>
        </is>
      </c>
      <c r="B3" s="4" t="inlineStr">
        <is>
          <t>Hauptstraße 12</t>
        </is>
      </c>
      <c r="C3" s="4" t="inlineStr">
        <is>
          <t>Berlin</t>
        </is>
      </c>
      <c r="D3" s="5" t="n">
        <v>122.5</v>
      </c>
      <c r="E3" s="21" t="n">
        <v>3</v>
      </c>
      <c r="F3" s="22" t="n">
        <v>500</v>
      </c>
      <c r="G3" s="23" t="n">
        <v>258.2857142857143</v>
      </c>
      <c r="H3" s="22" t="n">
        <v>0</v>
      </c>
      <c r="I3" s="8" t="n">
        <v>0.5165714285714287</v>
      </c>
      <c r="J3" s="22" t="n">
        <v>4.081632653061225</v>
      </c>
    </row>
    <row r="4">
      <c r="A4" s="24" t="inlineStr">
        <is>
          <t>OBJ-002</t>
        </is>
      </c>
      <c r="B4" s="13" t="inlineStr">
        <is>
          <t>Goethestraße 45</t>
        </is>
      </c>
      <c r="C4" s="13" t="inlineStr">
        <is>
          <t>München</t>
        </is>
      </c>
      <c r="D4" s="14" t="n">
        <v>153.2</v>
      </c>
      <c r="E4" s="24" t="n">
        <v>5</v>
      </c>
      <c r="F4" s="25" t="n">
        <v>740</v>
      </c>
      <c r="G4" s="23" t="n">
        <v>122.1932114882507</v>
      </c>
      <c r="H4" s="26" t="n">
        <v>480</v>
      </c>
      <c r="I4" s="15" t="n">
        <v>0.165125961470609</v>
      </c>
      <c r="J4" s="25" t="n">
        <v>4.830287206266319</v>
      </c>
    </row>
    <row r="5">
      <c r="A5" s="21" t="inlineStr">
        <is>
          <t>OBJ-003</t>
        </is>
      </c>
      <c r="B5" s="4" t="inlineStr">
        <is>
          <t>Bahnhofstraße 18</t>
        </is>
      </c>
      <c r="C5" s="4" t="inlineStr">
        <is>
          <t>Frankfurt am Main</t>
        </is>
      </c>
      <c r="D5" s="5" t="n">
        <v>113.3</v>
      </c>
      <c r="E5" s="21" t="n">
        <v>3</v>
      </c>
      <c r="F5" s="22" t="n">
        <v>300</v>
      </c>
      <c r="G5" s="23" t="n">
        <v>150</v>
      </c>
      <c r="H5" s="22" t="n">
        <v>0</v>
      </c>
      <c r="I5" s="8" t="n">
        <v>0.5</v>
      </c>
      <c r="J5" s="22" t="n">
        <v>2.64783759929391</v>
      </c>
    </row>
    <row r="6">
      <c r="A6" s="24" t="inlineStr">
        <is>
          <t>OBJ-004</t>
        </is>
      </c>
      <c r="B6" s="13" t="inlineStr">
        <is>
          <t>Rosenweg 22</t>
        </is>
      </c>
      <c r="C6" s="13" t="inlineStr">
        <is>
          <t>Düsseldorf</t>
        </is>
      </c>
      <c r="D6" s="14" t="n">
        <v>146</v>
      </c>
      <c r="E6" s="24" t="n">
        <v>5</v>
      </c>
      <c r="F6" s="25" t="n">
        <v>620</v>
      </c>
      <c r="G6" s="23" t="n">
        <v>78.9041095890411</v>
      </c>
      <c r="H6" s="26" t="n">
        <v>420</v>
      </c>
      <c r="I6" s="15" t="n">
        <v>0.1272646928855501</v>
      </c>
      <c r="J6" s="25" t="n">
        <v>4.246575342465754</v>
      </c>
    </row>
    <row r="7">
      <c r="A7" s="21" t="inlineStr">
        <is>
          <t>OBJ-005</t>
        </is>
      </c>
      <c r="B7" s="4" t="inlineStr">
        <is>
          <t>Elbchaussee 101</t>
        </is>
      </c>
      <c r="C7" s="4" t="inlineStr">
        <is>
          <t>Dresden</t>
        </is>
      </c>
      <c r="D7" s="5" t="n">
        <v>134.4</v>
      </c>
      <c r="E7" s="21" t="n">
        <v>4</v>
      </c>
      <c r="F7" s="22" t="n">
        <v>430</v>
      </c>
      <c r="G7" s="23" t="n">
        <v>215</v>
      </c>
      <c r="H7" s="22" t="n">
        <v>0</v>
      </c>
      <c r="I7" s="8" t="n">
        <v>0.5</v>
      </c>
      <c r="J7" s="22" t="n">
        <v>3.199404761904762</v>
      </c>
    </row>
    <row r="8">
      <c r="A8" s="2" t="inlineStr">
        <is>
          <t>GESAMT</t>
        </is>
      </c>
      <c r="B8" s="19" t="n"/>
      <c r="C8" s="19" t="n"/>
      <c r="D8" s="19" t="n"/>
      <c r="E8" s="19" t="n"/>
      <c r="F8" s="20">
        <f>SUM(F3:F7)</f>
        <v/>
      </c>
      <c r="G8" s="20">
        <f>SUM(G3:G7)</f>
        <v/>
      </c>
      <c r="H8" s="20">
        <f>SUM(H3:H7)</f>
        <v/>
      </c>
      <c r="I8" s="27">
        <f>IFERROR(G8/F8,0)</f>
        <v/>
      </c>
      <c r="J8" s="19" t="n"/>
    </row>
    <row r="9"/>
    <row r="10">
      <c r="A10" s="28" t="inlineStr">
        <is>
          <t>Hinweise / Prüfpunkte</t>
        </is>
      </c>
    </row>
    <row r="11">
      <c r="A11" s="29" t="inlineStr">
        <is>
          <t>⚠ Positionen mit 'Nein' bei Umlagefähig? sind nicht auf Mieter umlegbar.</t>
        </is>
      </c>
    </row>
    <row r="12">
      <c r="A12" s="29" t="inlineStr">
        <is>
          <t>⚠ Bitte Betriebskostenvereinbarung im Mietvertrag prüfen.</t>
        </is>
      </c>
    </row>
    <row r="13">
      <c r="A13" s="29" t="inlineStr">
        <is>
          <t>⚠ Verteilerschlüssel muss für alle Einheiten eines Objekts einheitlich sein.</t>
        </is>
      </c>
    </row>
  </sheetData>
  <mergeCells count="4">
    <mergeCell ref="A1:J1"/>
    <mergeCell ref="A11:J11"/>
    <mergeCell ref="A12:J12"/>
    <mergeCell ref="A13:J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6" customHeight="1">
      <c r="A1" s="1" t="inlineStr">
        <is>
          <t>Dashboard — Hausmeisterkosten 2026</t>
        </is>
      </c>
    </row>
    <row r="2">
      <c r="A2" s="30" t="inlineStr">
        <is>
          <t>Prüfen Sie die Umlagefähigkeit nach Betriebskostenvereinbarung und Mietvertrag.</t>
        </is>
      </c>
    </row>
    <row r="3"/>
    <row r="4" ht="28" customHeight="1">
      <c r="A4" s="31" t="inlineStr">
        <is>
          <t>Gesamtkosten Hausmeister</t>
        </is>
      </c>
      <c r="D4" s="32" t="inlineStr">
        <is>
          <t>Umlagefähiger Anteil</t>
        </is>
      </c>
      <c r="G4" s="33" t="inlineStr">
        <is>
          <t>Nicht umlagefähig</t>
        </is>
      </c>
      <c r="J4" s="34" t="inlineStr">
        <is>
          <t>Ø Kosten je Einheit</t>
        </is>
      </c>
    </row>
    <row r="5" ht="28" customHeight="1">
      <c r="A5" s="35" t="n">
        <v>2590</v>
      </c>
      <c r="D5" s="36" t="n">
        <v>824.3830353630061</v>
      </c>
      <c r="G5" s="37" t="n">
        <v>900</v>
      </c>
      <c r="J5" s="38" t="n">
        <v>259</v>
      </c>
    </row>
    <row r="6" ht="28" customHeight="1">
      <c r="A6" s="39" t="n"/>
      <c r="D6" s="40" t="n"/>
      <c r="G6" s="41" t="n"/>
      <c r="J6" s="42" t="n"/>
    </row>
    <row r="7"/>
    <row r="8">
      <c r="A8" s="43" t="inlineStr">
        <is>
          <t>Kostenverteilung nach Objekt</t>
        </is>
      </c>
    </row>
    <row r="9"/>
    <row r="10">
      <c r="A10" s="44" t="inlineStr">
        <is>
          <t>Objekt</t>
        </is>
      </c>
      <c r="B10" s="44" t="inlineStr">
        <is>
          <t>Gesamtkosten €</t>
        </is>
      </c>
      <c r="C10" s="44" t="inlineStr">
        <is>
          <t>Umlagefähig €</t>
        </is>
      </c>
      <c r="D10" s="44" t="inlineStr">
        <is>
          <t>Nicht umlagefähig €</t>
        </is>
      </c>
    </row>
    <row r="11">
      <c r="A11" s="45" t="inlineStr">
        <is>
          <t>OBJ-001</t>
        </is>
      </c>
      <c r="B11" s="25" t="n">
        <v>500</v>
      </c>
      <c r="C11" s="25" t="n">
        <v>258.2857142857143</v>
      </c>
      <c r="D11" s="25" t="n">
        <v>0</v>
      </c>
    </row>
    <row r="12">
      <c r="A12" s="46" t="inlineStr">
        <is>
          <t>OBJ-002</t>
        </is>
      </c>
      <c r="B12" s="22" t="n">
        <v>740</v>
      </c>
      <c r="C12" s="22" t="n">
        <v>122.1932114882507</v>
      </c>
      <c r="D12" s="22" t="n">
        <v>480</v>
      </c>
    </row>
    <row r="13">
      <c r="A13" s="45" t="inlineStr">
        <is>
          <t>OBJ-003</t>
        </is>
      </c>
      <c r="B13" s="25" t="n">
        <v>300</v>
      </c>
      <c r="C13" s="25" t="n">
        <v>150</v>
      </c>
      <c r="D13" s="25" t="n">
        <v>0</v>
      </c>
    </row>
    <row r="14">
      <c r="A14" s="46" t="inlineStr">
        <is>
          <t>OBJ-004</t>
        </is>
      </c>
      <c r="B14" s="22" t="n">
        <v>620</v>
      </c>
      <c r="C14" s="22" t="n">
        <v>78.9041095890411</v>
      </c>
      <c r="D14" s="22" t="n">
        <v>420</v>
      </c>
    </row>
    <row r="15">
      <c r="A15" s="45" t="inlineStr">
        <is>
          <t>OBJ-005</t>
        </is>
      </c>
      <c r="B15" s="25" t="n">
        <v>430</v>
      </c>
      <c r="C15" s="25" t="n">
        <v>215</v>
      </c>
      <c r="D15" s="25" t="n">
        <v>0</v>
      </c>
    </row>
    <row r="16"/>
    <row r="17">
      <c r="A17" s="47" t="inlineStr">
        <is>
          <t>Kategorie</t>
        </is>
      </c>
      <c r="B17" s="47" t="inlineStr">
        <is>
          <t>Betrag €</t>
        </is>
      </c>
    </row>
    <row r="18">
      <c r="A18" s="48" t="inlineStr">
        <is>
          <t>Umlagefähig</t>
        </is>
      </c>
      <c r="B18" s="48" t="n">
        <v>824.3830353630061</v>
      </c>
    </row>
    <row r="19">
      <c r="A19" s="48" t="inlineStr">
        <is>
          <t>Nicht umlagefähig</t>
        </is>
      </c>
      <c r="B19" s="48" t="n">
        <v>900</v>
      </c>
    </row>
  </sheetData>
  <mergeCells count="15">
    <mergeCell ref="A1:L1"/>
    <mergeCell ref="A2:L2"/>
    <mergeCell ref="A4:C4"/>
    <mergeCell ref="A5:C5"/>
    <mergeCell ref="A6:C6"/>
    <mergeCell ref="D4:F4"/>
    <mergeCell ref="D5:F5"/>
    <mergeCell ref="D6:F6"/>
    <mergeCell ref="G4:I4"/>
    <mergeCell ref="G5:I5"/>
    <mergeCell ref="G6:I6"/>
    <mergeCell ref="J4:L4"/>
    <mergeCell ref="J5:L5"/>
    <mergeCell ref="J6:L6"/>
    <mergeCell ref="A8:L8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32" customHeight="1">
      <c r="A1" s="1" t="inlineStr">
        <is>
          <t>Bedienungsanleitung &amp; Rechtliche Hinweise — Hausmeisterkosten-Verteilung</t>
        </is>
      </c>
    </row>
    <row r="2"/>
    <row r="3" ht="36" customHeight="1">
      <c r="A3" s="49" t="inlineStr">
        <is>
          <t>BLATT</t>
        </is>
      </c>
      <c r="B3" s="49" t="inlineStr">
        <is>
          <t>ERLÄUTERUNG</t>
        </is>
      </c>
      <c r="C3" s="54" t="n"/>
      <c r="D3" s="54" t="n"/>
      <c r="E3" s="54" t="n"/>
      <c r="F3" s="54" t="n"/>
      <c r="G3" s="55" t="n"/>
    </row>
    <row r="4" ht="36" customHeight="1">
      <c r="A4" s="50" t="inlineStr">
        <is>
          <t>Daten_Hausmeisterkosten</t>
        </is>
      </c>
      <c r="B4" s="51" t="inlineStr">
        <is>
          <t>Haupttabelle: Tragen Sie hier alle Abrechnungspositionen ein. Jede Zeile entspricht einer abzurechnenden Einheit für einen Abrechnungsmonat.</t>
        </is>
      </c>
      <c r="C4" s="54" t="n"/>
      <c r="D4" s="54" t="n"/>
      <c r="E4" s="54" t="n"/>
      <c r="F4" s="54" t="n"/>
      <c r="G4" s="55" t="n"/>
    </row>
    <row r="5" ht="36" customHeight="1">
      <c r="A5" s="50" t="inlineStr">
        <is>
          <t>Auswertung</t>
        </is>
      </c>
      <c r="B5" s="52" t="inlineStr">
        <is>
          <t>Zusammenfassung aller Objekte: Hier sehen Sie auf einen Blick die Gesamtkosten, den umlagefähigen Anteil sowie die Umlagequote je Objekt.</t>
        </is>
      </c>
      <c r="C5" s="54" t="n"/>
      <c r="D5" s="54" t="n"/>
      <c r="E5" s="54" t="n"/>
      <c r="F5" s="54" t="n"/>
      <c r="G5" s="55" t="n"/>
    </row>
    <row r="6" ht="36" customHeight="1">
      <c r="A6" s="50" t="inlineStr">
        <is>
          <t>Dashboard</t>
        </is>
      </c>
      <c r="B6" s="51" t="inlineStr">
        <is>
          <t>Visuelle Übersicht: KPI-Kacheln und Diagramme zeigen Ihnen sofort, wo die Kostenschwerpunkte liegen.</t>
        </is>
      </c>
      <c r="C6" s="54" t="n"/>
      <c r="D6" s="54" t="n"/>
      <c r="E6" s="54" t="n"/>
      <c r="F6" s="54" t="n"/>
      <c r="G6" s="55" t="n"/>
    </row>
    <row r="7" ht="36" customHeight="1">
      <c r="A7" s="53" t="inlineStr"/>
      <c r="B7" s="53" t="inlineStr"/>
    </row>
    <row r="8" ht="36" customHeight="1">
      <c r="A8" s="49" t="inlineStr">
        <is>
          <t>SPALTE / FELD</t>
        </is>
      </c>
      <c r="B8" s="49" t="inlineStr">
        <is>
          <t>ERLÄUTERUNG</t>
        </is>
      </c>
      <c r="C8" s="54" t="n"/>
      <c r="D8" s="54" t="n"/>
      <c r="E8" s="54" t="n"/>
      <c r="F8" s="54" t="n"/>
      <c r="G8" s="55" t="n"/>
    </row>
    <row r="9" ht="36" customHeight="1">
      <c r="A9" s="50" t="inlineStr">
        <is>
          <t>Abrechnungsmonat</t>
        </is>
      </c>
      <c r="B9" s="52" t="inlineStr">
        <is>
          <t>Monat und Jahr der Abrechnung im Format TT.MM.JJJJ (z. B. 01.01.2026 für Januar 2026).</t>
        </is>
      </c>
      <c r="C9" s="54" t="n"/>
      <c r="D9" s="54" t="n"/>
      <c r="E9" s="54" t="n"/>
      <c r="F9" s="54" t="n"/>
      <c r="G9" s="55" t="n"/>
    </row>
    <row r="10" ht="36" customHeight="1">
      <c r="A10" s="50" t="inlineStr">
        <is>
          <t>Objekt-ID</t>
        </is>
      </c>
      <c r="B10" s="51" t="inlineStr">
        <is>
          <t>Eindeutige Kennung des Objektes (z. B. OBJ-001). Alle Einheiten eines Objekts müssen dieselbe Objekt-ID tragen, damit die Flächensumme korrekt berechnet wird.</t>
        </is>
      </c>
      <c r="C10" s="54" t="n"/>
      <c r="D10" s="54" t="n"/>
      <c r="E10" s="54" t="n"/>
      <c r="F10" s="54" t="n"/>
      <c r="G10" s="55" t="n"/>
    </row>
    <row r="11" ht="36" customHeight="1">
      <c r="A11" s="50" t="inlineStr">
        <is>
          <t>Wohnfläche m²</t>
        </is>
      </c>
      <c r="B11" s="52" t="inlineStr">
        <is>
          <t>Wohnfläche der Einheit in Quadratmetern. Grundlage für den Verteilerschlüssel 'Wohnfläche'.</t>
        </is>
      </c>
      <c r="C11" s="54" t="n"/>
      <c r="D11" s="54" t="n"/>
      <c r="E11" s="54" t="n"/>
      <c r="F11" s="54" t="n"/>
      <c r="G11" s="55" t="n"/>
    </row>
    <row r="12" ht="36" customHeight="1">
      <c r="A12" s="50" t="inlineStr">
        <is>
          <t>Personenanzahl</t>
        </is>
      </c>
      <c r="B12" s="51" t="inlineStr">
        <is>
          <t>Anzahl der Personen in der Einheit. Grundlage für den Verteilerschlüssel 'Personen'.</t>
        </is>
      </c>
      <c r="C12" s="54" t="n"/>
      <c r="D12" s="54" t="n"/>
      <c r="E12" s="54" t="n"/>
      <c r="F12" s="54" t="n"/>
      <c r="G12" s="55" t="n"/>
    </row>
    <row r="13" ht="36" customHeight="1">
      <c r="A13" s="50" t="inlineStr">
        <is>
          <t>Kostenart</t>
        </is>
      </c>
      <c r="B13" s="52" t="inlineStr">
        <is>
          <t>Art der Hausmeisterleistung (z. B. Grunddienst, Winterdienst, Gartenpflege, Kleinreparaturen).</t>
        </is>
      </c>
      <c r="C13" s="54" t="n"/>
      <c r="D13" s="54" t="n"/>
      <c r="E13" s="54" t="n"/>
      <c r="F13" s="54" t="n"/>
      <c r="G13" s="55" t="n"/>
    </row>
    <row r="14" ht="36" customHeight="1">
      <c r="A14" s="50" t="inlineStr">
        <is>
          <t>Hausmeisterkosten brutto €</t>
        </is>
      </c>
      <c r="B14" s="51" t="inlineStr">
        <is>
          <t>Gesamtbetrag der Hausmeisterkosten für diese Position inkl. MwSt.</t>
        </is>
      </c>
      <c r="C14" s="54" t="n"/>
      <c r="D14" s="54" t="n"/>
      <c r="E14" s="54" t="n"/>
      <c r="F14" s="54" t="n"/>
      <c r="G14" s="55" t="n"/>
    </row>
    <row r="15" ht="36" customHeight="1">
      <c r="A15" s="50" t="inlineStr">
        <is>
          <t>Umlagefähig?</t>
        </is>
      </c>
      <c r="B15" s="52" t="inlineStr">
        <is>
          <t>Wählen Sie 'Ja' oder 'Nein'. Nur 'Ja' führt zu einem umlagefähigen Betrag.</t>
        </is>
      </c>
      <c r="C15" s="54" t="n"/>
      <c r="D15" s="54" t="n"/>
      <c r="E15" s="54" t="n"/>
      <c r="F15" s="54" t="n"/>
      <c r="G15" s="55" t="n"/>
    </row>
    <row r="16" ht="36" customHeight="1">
      <c r="A16" s="50" t="inlineStr">
        <is>
          <t>Verteilerschlüssel</t>
        </is>
      </c>
      <c r="B16" s="51" t="inlineStr">
        <is>
          <t>Wählen Sie 'Wohnfläche' oder 'Personen'. Alle Einheiten eines Objekts sollten denselben Schlüssel verwenden.</t>
        </is>
      </c>
      <c r="C16" s="54" t="n"/>
      <c r="D16" s="54" t="n"/>
      <c r="E16" s="54" t="n"/>
      <c r="F16" s="54" t="n"/>
      <c r="G16" s="55" t="n"/>
    </row>
    <row r="17" ht="36" customHeight="1">
      <c r="A17" s="50" t="inlineStr">
        <is>
          <t>Anteil %</t>
        </is>
      </c>
      <c r="B17" s="52" t="inlineStr">
        <is>
          <t>Automatisch berechneter prozentualer Anteil der Einheit an der Gesamtfläche bzw. Gesamtpersonenzahl des Objekts.</t>
        </is>
      </c>
      <c r="C17" s="54" t="n"/>
      <c r="D17" s="54" t="n"/>
      <c r="E17" s="54" t="n"/>
      <c r="F17" s="54" t="n"/>
      <c r="G17" s="55" t="n"/>
    </row>
    <row r="18" ht="36" customHeight="1">
      <c r="A18" s="50" t="inlineStr">
        <is>
          <t>Umlagefähiger Betrag €</t>
        </is>
      </c>
      <c r="B18" s="51" t="inlineStr">
        <is>
          <t>Automatisch berechneter Betrag, der auf den Mieter umgelegt werden kann.</t>
        </is>
      </c>
      <c r="C18" s="54" t="n"/>
      <c r="D18" s="54" t="n"/>
      <c r="E18" s="54" t="n"/>
      <c r="F18" s="54" t="n"/>
      <c r="G18" s="55" t="n"/>
    </row>
    <row r="19" ht="36" customHeight="1">
      <c r="A19" s="50" t="inlineStr">
        <is>
          <t>Nicht umlagefähiger Betrag €</t>
        </is>
      </c>
      <c r="B19" s="52" t="inlineStr">
        <is>
          <t>Betrag, der vom Vermieter/Eigentümer selbst zu tragen ist (nicht umlegbar).</t>
        </is>
      </c>
      <c r="C19" s="54" t="n"/>
      <c r="D19" s="54" t="n"/>
      <c r="E19" s="54" t="n"/>
      <c r="F19" s="54" t="n"/>
      <c r="G19" s="55" t="n"/>
    </row>
    <row r="20" ht="36" customHeight="1">
      <c r="A20" s="53" t="inlineStr"/>
      <c r="B20" s="53" t="inlineStr"/>
    </row>
    <row r="21" ht="36" customHeight="1">
      <c r="A21" s="49" t="inlineStr">
        <is>
          <t>RECHTLICHE HINWEISE</t>
        </is>
      </c>
      <c r="B21" s="49" t="inlineStr"/>
      <c r="C21" s="54" t="n"/>
      <c r="D21" s="54" t="n"/>
      <c r="E21" s="54" t="n"/>
      <c r="F21" s="54" t="n"/>
      <c r="G21" s="55" t="n"/>
    </row>
    <row r="22" ht="36" customHeight="1">
      <c r="A22" s="50" t="inlineStr">
        <is>
          <t>Betriebskostenvereinbarung</t>
        </is>
      </c>
      <c r="B22" s="51" t="inlineStr">
        <is>
          <t>Die Umlagefähigkeit von Hausmeisterkosten setzt eine ausdrückliche Vereinbarung im Mietvertrag voraus (§ 2 Nr. 14 BetrKV). Ohne diese Vereinbarung sind Hausmeisterkosten nicht umlagefähig.</t>
        </is>
      </c>
      <c r="C22" s="54" t="n"/>
      <c r="D22" s="54" t="n"/>
      <c r="E22" s="54" t="n"/>
      <c r="F22" s="54" t="n"/>
      <c r="G22" s="55" t="n"/>
    </row>
    <row r="23" ht="36" customHeight="1">
      <c r="A23" s="50" t="inlineStr">
        <is>
          <t>Abgrenzung der Leistungen</t>
        </is>
      </c>
      <c r="B23" s="52" t="inlineStr">
        <is>
          <t>Umlagefähig sind Leistungen des Hausmeisters für Reinigung, Pflege, Überwachung und Winterdienst. NICHT umlagefähig sind Verwaltungs-, Instandhaltungs- und Reparaturleistungen.</t>
        </is>
      </c>
      <c r="C23" s="54" t="n"/>
      <c r="D23" s="54" t="n"/>
      <c r="E23" s="54" t="n"/>
      <c r="F23" s="54" t="n"/>
      <c r="G23" s="55" t="n"/>
    </row>
    <row r="24" ht="36" customHeight="1">
      <c r="A24" s="50" t="inlineStr">
        <is>
          <t>Verteilerschlüssel</t>
        </is>
      </c>
      <c r="B24" s="51" t="inlineStr">
        <is>
          <t>Nach § 556a BGB ist der Flächenschlüssel der gesetzliche Standard. Ein abweichender Schlüssel (Personen, Verbrauch) muss im Mietvertrag vereinbart sein.</t>
        </is>
      </c>
      <c r="C24" s="54" t="n"/>
      <c r="D24" s="54" t="n"/>
      <c r="E24" s="54" t="n"/>
      <c r="F24" s="54" t="n"/>
      <c r="G24" s="55" t="n"/>
    </row>
    <row r="25" ht="36" customHeight="1">
      <c r="A25" s="50" t="inlineStr">
        <is>
          <t>Plausibilitätsprüfung</t>
        </is>
      </c>
      <c r="B25" s="52" t="inlineStr">
        <is>
          <t>Prüfen Sie bei hohen Nebenkosten, ob die Hausmeisterkosten ortsüblich sind. Überhöhte Ansätze können vom Mieter beanstandet werden. Dokumentieren Sie Leistungsnachweise.</t>
        </is>
      </c>
      <c r="C25" s="54" t="n"/>
      <c r="D25" s="54" t="n"/>
      <c r="E25" s="54" t="n"/>
      <c r="F25" s="54" t="n"/>
      <c r="G25" s="55" t="n"/>
    </row>
    <row r="26" ht="36" customHeight="1">
      <c r="A26" s="50" t="inlineStr">
        <is>
          <t>Abrechnungsfristen</t>
        </is>
      </c>
      <c r="B26" s="51" t="inlineStr">
        <is>
          <t>Die Betriebskostenabrechnung muss dem Mieter spätestens 12 Monate nach Ende des Abrechnungszeitraums zugehen (§ 556 Abs. 3 BGB). Verspätete Abrechnungen sind für den Vermieter nicht mehr durchsetzbar.</t>
        </is>
      </c>
      <c r="C26" s="54" t="n"/>
      <c r="D26" s="54" t="n"/>
      <c r="E26" s="54" t="n"/>
      <c r="F26" s="54" t="n"/>
      <c r="G26" s="55" t="n"/>
    </row>
    <row r="27" ht="36" customHeight="1">
      <c r="A27" s="50" t="inlineStr">
        <is>
          <t>Haftungshinweis</t>
        </is>
      </c>
      <c r="B27" s="52" t="inlineStr">
        <is>
          <t>Diese Vorlage dient der organisatorischen Unterstützung. Sie ersetzt keine Rechtsberatung. Bitte konsultieren Sie bei Zweifeln einen Fachanwalt für Mietrecht oder einen zertifizierten Hausverwalter.</t>
        </is>
      </c>
      <c r="C27" s="54" t="n"/>
      <c r="D27" s="54" t="n"/>
      <c r="E27" s="54" t="n"/>
      <c r="F27" s="54" t="n"/>
      <c r="G27" s="55" t="n"/>
    </row>
  </sheetData>
  <mergeCells count="24">
    <mergeCell ref="A1:G1"/>
    <mergeCell ref="B3:G3"/>
    <mergeCell ref="B4:G4"/>
    <mergeCell ref="B5:G5"/>
    <mergeCell ref="B6:G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1:G21"/>
    <mergeCell ref="B22:G22"/>
    <mergeCell ref="B23:G23"/>
    <mergeCell ref="B24:G24"/>
    <mergeCell ref="B25:G25"/>
    <mergeCell ref="B26:G26"/>
    <mergeCell ref="B27:G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2026-06-19T12:34:18Z</dcterms:created>
  <dcterms:modified xmlns:dcterms="http://purl.org/dc/terms/" xmlns:xsi="http://www.w3.org/2001/XMLSchema-instance" xsi:type="dcterms:W3CDTF">2026-06-19T12:34:18Z</dcterms:modified>
</cp:coreProperties>
</file>