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ergleich" sheetId="1" state="visible" r:id="rId1"/>
    <sheet xmlns:r="http://schemas.openxmlformats.org/officeDocument/2006/relationships" name="Hebesätze" sheetId="2" state="visible" r:id="rId2"/>
    <sheet xmlns:r="http://schemas.openxmlformats.org/officeDocument/2006/relationships" name="Dashboard" sheetId="3" state="visible" r:id="rId3"/>
    <sheet xmlns:r="http://schemas.openxmlformats.org/officeDocument/2006/relationships" name="Anleitung" sheetId="4" state="visible" r:id="rId4"/>
  </sheets>
  <definedNames>
    <definedName name="_xlnm._FilterDatabase" localSheetId="0" hidden="1">'Vergleich'!$A$1:$R$151</definedName>
    <definedName name="_xlnm._FilterDatabase" localSheetId="1" hidden="1">'Hebesätze'!$A$1:$E$151</definedName>
  </definedNames>
  <calcPr calcId="124519" fullCalcOnLoad="1"/>
</workbook>
</file>

<file path=xl/styles.xml><?xml version="1.0" encoding="utf-8"?>
<styleSheet xmlns="http://schemas.openxmlformats.org/spreadsheetml/2006/main">
  <numFmts count="6">
    <numFmt numFmtId="164" formatCode="00000"/>
    <numFmt numFmtId="165" formatCode="#,##0.00&quot; m²&quot;"/>
    <numFmt numFmtId="166" formatCode="#,##0.00\ &quot;€&quot;"/>
    <numFmt numFmtId="167" formatCode="0.0&quot; %&quot;"/>
    <numFmt numFmtId="168" formatCode="0.0%"/>
    <numFmt numFmtId="169" formatCode="DD.MM.YYYY"/>
  </numFmts>
  <fonts count="7">
    <font>
      <name val="Calibri"/>
      <family val="2"/>
      <color theme="1"/>
      <sz val="11"/>
      <scheme val="minor"/>
    </font>
    <font>
      <name val="Aptos"/>
      <b val="1"/>
      <color rgb="00FFFFFF"/>
      <sz val="11"/>
    </font>
    <font>
      <name val="Aptos"/>
      <color rgb="001F2937"/>
      <sz val="10"/>
    </font>
    <font>
      <name val="Aptos"/>
      <i val="1"/>
      <color rgb="007F1D1D"/>
      <sz val="10"/>
    </font>
    <font>
      <name val="Aptos Display"/>
      <b val="1"/>
      <color rgb="00FFFFFF"/>
      <sz val="16"/>
    </font>
    <font>
      <name val="Aptos"/>
      <b val="1"/>
      <color rgb="001F2937"/>
      <sz val="10"/>
    </font>
    <font>
      <name val="Aptos"/>
      <b val="1"/>
      <color rgb="0016A34A"/>
      <sz val="10"/>
    </font>
  </fonts>
  <fills count="9">
    <fill>
      <patternFill/>
    </fill>
    <fill>
      <patternFill patternType="gray125"/>
    </fill>
    <fill>
      <patternFill patternType="solid">
        <fgColor rgb="000F766E"/>
      </patternFill>
    </fill>
    <fill>
      <patternFill patternType="solid">
        <fgColor rgb="00FFFBEB"/>
      </patternFill>
    </fill>
    <fill>
      <patternFill patternType="solid">
        <fgColor rgb="00F0FDFA"/>
      </patternFill>
    </fill>
    <fill>
      <patternFill patternType="solid">
        <fgColor rgb="00FFFFFF"/>
      </patternFill>
    </fill>
    <fill>
      <patternFill patternType="solid">
        <fgColor rgb="00C8102E"/>
      </patternFill>
    </fill>
    <fill>
      <patternFill patternType="solid">
        <fgColor rgb="001E293B"/>
      </patternFill>
    </fill>
    <fill>
      <patternFill patternType="solid">
        <fgColor rgb="0014B8A6"/>
      </patternFill>
    </fill>
  </fills>
  <borders count="6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  <border>
      <left/>
      <right/>
      <top style="thin">
        <color rgb="00D1D5DB"/>
      </top>
      <bottom/>
      <diagonal/>
    </border>
    <border>
      <left/>
      <right style="thin">
        <color rgb="00D1D5DB"/>
      </right>
      <top style="thin">
        <color rgb="00D1D5DB"/>
      </top>
      <bottom/>
      <diagonal/>
    </border>
    <border>
      <left/>
      <right/>
      <top style="thin">
        <color rgb="00D1D5DB"/>
      </top>
      <bottom style="thin">
        <color rgb="00D1D5DB"/>
      </bottom>
      <diagonal/>
    </border>
    <border>
      <left/>
      <right style="thin">
        <color rgb="00D1D5DB"/>
      </right>
      <top style="thin">
        <color rgb="00D1D5DB"/>
      </top>
      <bottom style="thin">
        <color rgb="00D1D5DB"/>
      </bottom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 wrapText="1"/>
    </xf>
    <xf numFmtId="164" fontId="2" fillId="3" borderId="1" applyAlignment="1" pivotButton="0" quotePrefix="0" xfId="0">
      <alignment horizontal="center" vertical="center"/>
    </xf>
    <xf numFmtId="165" fontId="2" fillId="3" borderId="1" applyAlignment="1" pivotButton="0" quotePrefix="0" xfId="0">
      <alignment horizontal="center" vertical="center"/>
    </xf>
    <xf numFmtId="166" fontId="2" fillId="3" borderId="1" applyAlignment="1" pivotButton="0" quotePrefix="0" xfId="0">
      <alignment horizontal="center" vertical="center"/>
    </xf>
    <xf numFmtId="167" fontId="2" fillId="4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left" vertical="center" wrapText="1"/>
    </xf>
    <xf numFmtId="166" fontId="2" fillId="4" borderId="1" applyAlignment="1" pivotButton="0" quotePrefix="0" xfId="0">
      <alignment horizontal="center" vertical="center"/>
    </xf>
    <xf numFmtId="168" fontId="2" fillId="4" borderId="1" applyAlignment="1" pivotButton="0" quotePrefix="0" xfId="0">
      <alignment horizontal="center" vertical="center"/>
    </xf>
    <xf numFmtId="167" fontId="2" fillId="5" borderId="1" applyAlignment="1" pivotButton="0" quotePrefix="0" xfId="0">
      <alignment horizontal="center" vertical="center"/>
    </xf>
    <xf numFmtId="0" fontId="2" fillId="5" borderId="1" applyAlignment="1" pivotButton="0" quotePrefix="0" xfId="0">
      <alignment horizontal="left" vertical="center" wrapText="1"/>
    </xf>
    <xf numFmtId="166" fontId="2" fillId="5" borderId="1" applyAlignment="1" pivotButton="0" quotePrefix="0" xfId="0">
      <alignment horizontal="center" vertical="center"/>
    </xf>
    <xf numFmtId="168" fontId="2" fillId="5" borderId="1" applyAlignment="1" pivotButton="0" quotePrefix="0" xfId="0">
      <alignment horizontal="center" vertical="center"/>
    </xf>
    <xf numFmtId="0" fontId="1" fillId="6" borderId="1" applyAlignment="1" pivotButton="0" quotePrefix="0" xfId="0">
      <alignment horizontal="center" vertical="center"/>
    </xf>
    <xf numFmtId="166" fontId="1" fillId="6" borderId="1" applyAlignment="1" pivotButton="0" quotePrefix="0" xfId="0">
      <alignment horizontal="center" vertical="center"/>
    </xf>
    <xf numFmtId="167" fontId="1" fillId="6" borderId="1" applyAlignment="1" pivotButton="0" quotePrefix="0" xfId="0">
      <alignment horizontal="center" vertical="center"/>
    </xf>
    <xf numFmtId="168" fontId="1" fillId="6" borderId="1" applyAlignment="1" pivotButton="0" quotePrefix="0" xfId="0">
      <alignment horizontal="center" vertical="center"/>
    </xf>
    <xf numFmtId="169" fontId="2" fillId="3" borderId="1" applyAlignment="1" pivotButton="0" quotePrefix="0" xfId="0">
      <alignment horizontal="center" vertical="center"/>
    </xf>
    <xf numFmtId="167" fontId="2" fillId="3" borderId="1" applyAlignment="1" pivotButton="0" quotePrefix="0" xfId="0">
      <alignment horizontal="center" vertical="center"/>
    </xf>
    <xf numFmtId="0" fontId="1" fillId="6" borderId="1" applyAlignment="1" pivotButton="0" quotePrefix="0" xfId="0">
      <alignment horizontal="left" vertical="center" wrapText="1"/>
    </xf>
    <xf numFmtId="0" fontId="3" fillId="6" borderId="1" applyAlignment="1" pivotButton="0" quotePrefix="0" xfId="0">
      <alignment horizontal="left" vertical="center" wrapText="1"/>
    </xf>
    <xf numFmtId="0" fontId="4" fillId="7" borderId="1" applyAlignment="1" pivotButton="0" quotePrefix="0" xfId="0">
      <alignment horizontal="center" vertical="center"/>
    </xf>
    <xf numFmtId="0" fontId="1" fillId="8" borderId="1" applyAlignment="1" pivotButton="0" quotePrefix="0" xfId="0">
      <alignment horizontal="left" vertical="center" wrapText="1"/>
    </xf>
    <xf numFmtId="167" fontId="5" fillId="3" borderId="1" applyAlignment="1" pivotButton="0" quotePrefix="0" xfId="0">
      <alignment horizontal="center" vertical="center"/>
    </xf>
    <xf numFmtId="0" fontId="3" fillId="5" borderId="1" applyAlignment="1" pivotButton="0" quotePrefix="0" xfId="0">
      <alignment horizontal="left" vertical="center" wrapText="1"/>
    </xf>
    <xf numFmtId="0" fontId="5" fillId="4" borderId="1" applyAlignment="1" pivotButton="0" quotePrefix="0" xfId="0">
      <alignment horizontal="left" vertical="center"/>
    </xf>
    <xf numFmtId="1" fontId="6" fillId="4" borderId="1" applyAlignment="1" pivotButton="0" quotePrefix="0" xfId="0">
      <alignment horizontal="right" vertical="center"/>
    </xf>
    <xf numFmtId="0" fontId="5" fillId="5" borderId="1" applyAlignment="1" pivotButton="0" quotePrefix="0" xfId="0">
      <alignment horizontal="left" vertical="center"/>
    </xf>
    <xf numFmtId="166" fontId="6" fillId="5" borderId="1" applyAlignment="1" pivotButton="0" quotePrefix="0" xfId="0">
      <alignment horizontal="right" vertical="center"/>
    </xf>
    <xf numFmtId="166" fontId="6" fillId="4" borderId="1" applyAlignment="1" pivotButton="0" quotePrefix="0" xfId="0">
      <alignment horizontal="right" vertical="center"/>
    </xf>
    <xf numFmtId="167" fontId="6" fillId="5" borderId="1" applyAlignment="1" pivotButton="0" quotePrefix="0" xfId="0">
      <alignment horizontal="right" vertical="center"/>
    </xf>
    <xf numFmtId="167" fontId="6" fillId="4" borderId="1" applyAlignment="1" pivotButton="0" quotePrefix="0" xfId="0">
      <alignment horizontal="right" vertical="center"/>
    </xf>
    <xf numFmtId="0" fontId="0" fillId="2" borderId="1" pivotButton="0" quotePrefix="0" xfId="0"/>
    <xf numFmtId="0" fontId="5" fillId="4" borderId="1" applyAlignment="1" pivotButton="0" quotePrefix="0" xfId="0">
      <alignment horizontal="left" vertical="center" wrapText="1"/>
    </xf>
    <xf numFmtId="0" fontId="5" fillId="5" borderId="1" applyAlignment="1" pivotButton="0" quotePrefix="0" xfId="0">
      <alignment horizontal="left" vertical="center" wrapText="1"/>
    </xf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 hidden="0"/>
  </cellStyles>
  <dxfs count="2">
    <dxf>
      <font>
        <name val="Aptos"/>
        <b val="1"/>
        <color rgb="00FFFFFF"/>
        <sz val="10"/>
      </font>
      <fill>
        <patternFill patternType="solid">
          <fgColor rgb="00DC2626"/>
        </patternFill>
      </fill>
    </dxf>
    <dxf>
      <font>
        <name val="Aptos"/>
        <b val="1"/>
        <color rgb="0016A34A"/>
        <sz val="10"/>
      </font>
      <fill>
        <patternFill patternType="solid">
          <fgColor rgb="00DCFCE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Geschätzte Grundsteuer p.a. je Ort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'Vergleich'!M1</f>
            </strRef>
          </tx>
          <spPr>
            <a:solidFill xmlns:a="http://schemas.openxmlformats.org/drawingml/2006/main">
              <a:srgbClr val="0F766E"/>
            </a:solidFill>
            <a:ln xmlns:a="http://schemas.openxmlformats.org/drawingml/2006/main">
              <a:solidFill>
                <a:srgbClr val="0F766E"/>
              </a:solidFill>
              <a:prstDash val="solid"/>
            </a:ln>
          </spPr>
          <cat>
            <numRef>
              <f>'Vergleich'!$F$2:$F$151</f>
            </numRef>
          </cat>
          <val>
            <numRef>
              <f>'Vergleich'!$M$2:$M$151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Grundsteuer p.a. in €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Ort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Vergleich der Hebesätze nach Kommune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'Vergleich'!K1</f>
            </strRef>
          </tx>
          <spPr>
            <a:solidFill xmlns:a="http://schemas.openxmlformats.org/drawingml/2006/main">
              <a:srgbClr val="C8102E"/>
            </a:solidFill>
            <a:ln xmlns:a="http://schemas.openxmlformats.org/drawingml/2006/main">
              <a:solidFill>
                <a:srgbClr val="C8102E"/>
              </a:solidFill>
              <a:prstDash val="solid"/>
            </a:ln>
          </spPr>
          <cat>
            <numRef>
              <f>'Vergleich'!$F$2:$F$151</f>
            </numRef>
          </cat>
          <val>
            <numRef>
              <f>'Vergleich'!$K$2:$K$151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Ort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Hebesatz in %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3</col>
      <colOff>0</colOff>
      <row>5</row>
      <rowOff>0</rowOff>
    </from>
    <ext cx="8640000" cy="50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3</col>
      <colOff>0</colOff>
      <row>23</row>
      <rowOff>0</rowOff>
    </from>
    <ext cx="8640000" cy="504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1E293B"/>
    <outlinePr summaryBelow="1" summaryRight="1"/>
    <pageSetUpPr/>
  </sheetPr>
  <dimension ref="A1:R153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23" customWidth="1" min="2" max="2"/>
    <col width="31" customWidth="1" min="3" max="3"/>
    <col width="27" customWidth="1" min="4" max="4"/>
    <col width="10" customWidth="1" min="5" max="5"/>
    <col width="22" customWidth="1" min="6" max="6"/>
    <col width="24" customWidth="1" min="7" max="7"/>
    <col width="21" customWidth="1" min="8" max="8"/>
    <col width="16" customWidth="1" min="9" max="9"/>
    <col width="25" customWidth="1" min="10" max="10"/>
    <col width="24" customWidth="1" min="11" max="11"/>
    <col width="44" customWidth="1" min="12" max="12"/>
    <col width="25" customWidth="1" min="13" max="13"/>
    <col width="27" customWidth="1" min="14" max="14"/>
    <col width="22" customWidth="1" min="15" max="15"/>
    <col width="22" customWidth="1" min="16" max="16"/>
    <col width="26" customWidth="1" min="17" max="17"/>
    <col width="34" customWidth="1" min="18" max="18"/>
  </cols>
  <sheetData>
    <row r="1" ht="34" customHeight="1">
      <c r="A1" s="1" t="inlineStr">
        <is>
          <t>Immobilien-ID</t>
        </is>
      </c>
      <c r="B1" s="1" t="inlineStr">
        <is>
          <t>Eigentümer</t>
        </is>
      </c>
      <c r="C1" s="1" t="inlineStr">
        <is>
          <t>Mieter / Objektbezeichnung</t>
        </is>
      </c>
      <c r="D1" s="1" t="inlineStr">
        <is>
          <t>Straße</t>
        </is>
      </c>
      <c r="E1" s="1" t="inlineStr">
        <is>
          <t>PLZ</t>
        </is>
      </c>
      <c r="F1" s="1" t="inlineStr">
        <is>
          <t>Ort</t>
        </is>
      </c>
      <c r="G1" s="1" t="inlineStr">
        <is>
          <t>Bundesland</t>
        </is>
      </c>
      <c r="H1" s="1" t="inlineStr">
        <is>
          <t>Objektart</t>
        </is>
      </c>
      <c r="I1" s="1" t="inlineStr">
        <is>
          <t>Wohnfläche m²</t>
        </is>
      </c>
      <c r="J1" s="1" t="inlineStr">
        <is>
          <t>Grundsteuermessbetrag p.a. (€)</t>
        </is>
      </c>
      <c r="K1" s="1" t="inlineStr">
        <is>
          <t>Hebesatz Grundsteuer B (%)</t>
        </is>
      </c>
      <c r="L1" s="1" t="inlineStr">
        <is>
          <t>Hebesatzquelle / Stand</t>
        </is>
      </c>
      <c r="M1" s="1" t="inlineStr">
        <is>
          <t>Geschätzte Grundsteuer p.a. (€)</t>
        </is>
      </c>
      <c r="N1" s="1" t="inlineStr">
        <is>
          <t>Geschätzte Grundsteuer monatlich (€)</t>
        </is>
      </c>
      <c r="O1" s="1" t="inlineStr">
        <is>
          <t>Veränderung zu Referenz (%)</t>
        </is>
      </c>
      <c r="P1" s="1" t="inlineStr">
        <is>
          <t>Umlagefähig auf Mieter?</t>
        </is>
      </c>
      <c r="Q1" s="1" t="inlineStr">
        <is>
          <t>Eigentümerbelastung p.a. (€)</t>
        </is>
      </c>
      <c r="R1" s="1" t="inlineStr">
        <is>
          <t>Bemerkung</t>
        </is>
      </c>
    </row>
    <row r="2" ht="32" customHeight="1">
      <c r="A2" s="2" t="inlineStr">
        <is>
          <t>THB-001</t>
        </is>
      </c>
      <c r="B2" s="3" t="inlineStr">
        <is>
          <t>Thomas Becker</t>
        </is>
      </c>
      <c r="C2" s="3" t="inlineStr">
        <is>
          <t>Anna Krüger – Wohnung 1. OG</t>
        </is>
      </c>
      <c r="D2" s="3" t="inlineStr">
        <is>
          <t>Hauptstraße 12</t>
        </is>
      </c>
      <c r="E2" s="4" t="n">
        <v>10115</v>
      </c>
      <c r="F2" s="2" t="inlineStr">
        <is>
          <t>Berlin</t>
        </is>
      </c>
      <c r="G2" s="2" t="inlineStr">
        <is>
          <t>Berlin</t>
        </is>
      </c>
      <c r="H2" s="2" t="inlineStr">
        <is>
          <t>Eigentumswohnung</t>
        </is>
      </c>
      <c r="I2" s="5" t="n">
        <v>68</v>
      </c>
      <c r="J2" s="6" t="n">
        <v>185</v>
      </c>
      <c r="K2" s="7">
        <f>IF(A2="","",IFERROR(VLOOKUP(F2,'Hebesätze'!$A$2:$E$151,4,FALSE),""))</f>
        <v/>
      </c>
      <c r="L2" s="8">
        <f>IF(A2="","",IFERROR(VLOOKUP(F2,'Hebesätze'!$A$2:$E$151,5,FALSE),""))</f>
        <v/>
      </c>
      <c r="M2" s="9">
        <f>IF(A2="","",IFERROR(J2*K2/100,0))</f>
        <v/>
      </c>
      <c r="N2" s="9">
        <f>IF(A2="","",IFERROR(M2/12,0))</f>
        <v/>
      </c>
      <c r="O2" s="10">
        <f>IF(A2="","",IFERROR(K2/'Dashboard'!$B$2-1,0))</f>
        <v/>
      </c>
      <c r="P2" s="2" t="inlineStr">
        <is>
          <t>Ja</t>
        </is>
      </c>
      <c r="Q2" s="9">
        <f>IF(A2="","",IF(P2="Ja",0,M2))</f>
        <v/>
      </c>
      <c r="R2" s="3" t="inlineStr">
        <is>
          <t>Vermietete Wohnung, Nebenkostenabrechnung prüfen</t>
        </is>
      </c>
    </row>
    <row r="3" ht="32" customHeight="1">
      <c r="A3" s="2" t="inlineStr">
        <is>
          <t>SMU-002</t>
        </is>
      </c>
      <c r="B3" s="3" t="inlineStr">
        <is>
          <t>Sabine Müller</t>
        </is>
      </c>
      <c r="C3" s="3" t="inlineStr">
        <is>
          <t>Familie Neumann – Wohnung 2. OG</t>
        </is>
      </c>
      <c r="D3" s="3" t="inlineStr">
        <is>
          <t>Lindenallee 7</t>
        </is>
      </c>
      <c r="E3" s="4" t="n">
        <v>80331</v>
      </c>
      <c r="F3" s="2" t="inlineStr">
        <is>
          <t>München</t>
        </is>
      </c>
      <c r="G3" s="2" t="inlineStr">
        <is>
          <t>Bayern</t>
        </is>
      </c>
      <c r="H3" s="2" t="inlineStr">
        <is>
          <t>Eigentumswohnung</t>
        </is>
      </c>
      <c r="I3" s="5" t="n">
        <v>74</v>
      </c>
      <c r="J3" s="6" t="n">
        <v>355</v>
      </c>
      <c r="K3" s="11">
        <f>IF(A3="","",IFERROR(VLOOKUP(F3,'Hebesätze'!$A$2:$E$151,4,FALSE),""))</f>
        <v/>
      </c>
      <c r="L3" s="12">
        <f>IF(A3="","",IFERROR(VLOOKUP(F3,'Hebesätze'!$A$2:$E$151,5,FALSE),""))</f>
        <v/>
      </c>
      <c r="M3" s="13">
        <f>IF(A3="","",IFERROR(J3*K3/100,0))</f>
        <v/>
      </c>
      <c r="N3" s="13">
        <f>IF(A3="","",IFERROR(M3/12,0))</f>
        <v/>
      </c>
      <c r="O3" s="14">
        <f>IF(A3="","",IFERROR(K3/'Dashboard'!$B$2-1,0))</f>
        <v/>
      </c>
      <c r="P3" s="2" t="inlineStr">
        <is>
          <t>Ja</t>
        </is>
      </c>
      <c r="Q3" s="13">
        <f>IF(A3="","",IF(P3="Ja",0,M3))</f>
        <v/>
      </c>
      <c r="R3" s="3" t="inlineStr">
        <is>
          <t>Hebesatz vor Abrechnung mit Stadt prüfen</t>
        </is>
      </c>
    </row>
    <row r="4" ht="32" customHeight="1">
      <c r="A4" s="2" t="inlineStr">
        <is>
          <t>ASCH-003</t>
        </is>
      </c>
      <c r="B4" s="3" t="inlineStr">
        <is>
          <t>Andreas Schneider</t>
        </is>
      </c>
      <c r="C4" s="3" t="inlineStr">
        <is>
          <t>Mehrfamilienhaus mit 4 Einheiten</t>
        </is>
      </c>
      <c r="D4" s="3" t="inlineStr">
        <is>
          <t>Goethestraße 45</t>
        </is>
      </c>
      <c r="E4" s="4" t="n">
        <v>20095</v>
      </c>
      <c r="F4" s="2" t="inlineStr">
        <is>
          <t>Hamburg</t>
        </is>
      </c>
      <c r="G4" s="2" t="inlineStr">
        <is>
          <t>Hamburg</t>
        </is>
      </c>
      <c r="H4" s="2" t="inlineStr">
        <is>
          <t>Mehrfamilienhaus</t>
        </is>
      </c>
      <c r="I4" s="5" t="n">
        <v>210</v>
      </c>
      <c r="J4" s="6" t="n">
        <v>1280</v>
      </c>
      <c r="K4" s="7">
        <f>IF(A4="","",IFERROR(VLOOKUP(F4,'Hebesätze'!$A$2:$E$151,4,FALSE),""))</f>
        <v/>
      </c>
      <c r="L4" s="8">
        <f>IF(A4="","",IFERROR(VLOOKUP(F4,'Hebesätze'!$A$2:$E$151,5,FALSE),""))</f>
        <v/>
      </c>
      <c r="M4" s="9">
        <f>IF(A4="","",IFERROR(J4*K4/100,0))</f>
        <v/>
      </c>
      <c r="N4" s="9">
        <f>IF(A4="","",IFERROR(M4/12,0))</f>
        <v/>
      </c>
      <c r="O4" s="10">
        <f>IF(A4="","",IFERROR(K4/'Dashboard'!$B$2-1,0))</f>
        <v/>
      </c>
      <c r="P4" s="2" t="inlineStr">
        <is>
          <t>Nein</t>
        </is>
      </c>
      <c r="Q4" s="9">
        <f>IF(A4="","",IF(P4="Ja",0,M4))</f>
        <v/>
      </c>
      <c r="R4" s="3" t="inlineStr">
        <is>
          <t>Eigentümer trägt Grundsteuer laut Mietverträgen</t>
        </is>
      </c>
    </row>
    <row r="5" ht="32" customHeight="1">
      <c r="A5" s="2" t="inlineStr">
        <is>
          <t>PWA-004</t>
        </is>
      </c>
      <c r="B5" s="3" t="inlineStr">
        <is>
          <t>Petra Wagner</t>
        </is>
      </c>
      <c r="C5" s="3" t="inlineStr">
        <is>
          <t>Familie Köhler – Reihenhaus</t>
        </is>
      </c>
      <c r="D5" s="3" t="inlineStr">
        <is>
          <t>Aachener Straße 118</t>
        </is>
      </c>
      <c r="E5" s="4" t="n">
        <v>50674</v>
      </c>
      <c r="F5" s="2" t="inlineStr">
        <is>
          <t>Köln</t>
        </is>
      </c>
      <c r="G5" s="2" t="inlineStr">
        <is>
          <t>Nordrhein-Westfalen</t>
        </is>
      </c>
      <c r="H5" s="2" t="inlineStr">
        <is>
          <t>Reihenhaus</t>
        </is>
      </c>
      <c r="I5" s="5" t="n">
        <v>118</v>
      </c>
      <c r="J5" s="6" t="n">
        <v>320</v>
      </c>
      <c r="K5" s="11">
        <f>IF(A5="","",IFERROR(VLOOKUP(F5,'Hebesätze'!$A$2:$E$151,4,FALSE),""))</f>
        <v/>
      </c>
      <c r="L5" s="12">
        <f>IF(A5="","",IFERROR(VLOOKUP(F5,'Hebesätze'!$A$2:$E$151,5,FALSE),""))</f>
        <v/>
      </c>
      <c r="M5" s="13">
        <f>IF(A5="","",IFERROR(J5*K5/100,0))</f>
        <v/>
      </c>
      <c r="N5" s="13">
        <f>IF(A5="","",IFERROR(M5/12,0))</f>
        <v/>
      </c>
      <c r="O5" s="14">
        <f>IF(A5="","",IFERROR(K5/'Dashboard'!$B$2-1,0))</f>
        <v/>
      </c>
      <c r="P5" s="2" t="inlineStr">
        <is>
          <t>Ja</t>
        </is>
      </c>
      <c r="Q5" s="13">
        <f>IF(A5="","",IF(P5="Ja",0,M5))</f>
        <v/>
      </c>
      <c r="R5" s="3" t="inlineStr">
        <is>
          <t>Umlage gemäß Betriebskostenvereinbarung</t>
        </is>
      </c>
    </row>
    <row r="6" ht="32" customHeight="1">
      <c r="A6" s="2" t="inlineStr">
        <is>
          <t>MHO-005</t>
        </is>
      </c>
      <c r="B6" s="3" t="inlineStr">
        <is>
          <t>Michael Hoffmann</t>
        </is>
      </c>
      <c r="C6" s="3" t="inlineStr">
        <is>
          <t>Hansa Büroservice GmbH – Ladenlokal</t>
        </is>
      </c>
      <c r="D6" s="3" t="inlineStr">
        <is>
          <t>Berger Straße 66</t>
        </is>
      </c>
      <c r="E6" s="4" t="n">
        <v>60316</v>
      </c>
      <c r="F6" s="2" t="inlineStr">
        <is>
          <t>Frankfurt am Main</t>
        </is>
      </c>
      <c r="G6" s="2" t="inlineStr">
        <is>
          <t>Hessen</t>
        </is>
      </c>
      <c r="H6" s="2" t="inlineStr">
        <is>
          <t>Gewerbeeinheit</t>
        </is>
      </c>
      <c r="I6" s="5" t="n">
        <v>92</v>
      </c>
      <c r="J6" s="6" t="n">
        <v>290</v>
      </c>
      <c r="K6" s="7">
        <f>IF(A6="","",IFERROR(VLOOKUP(F6,'Hebesätze'!$A$2:$E$151,4,FALSE),""))</f>
        <v/>
      </c>
      <c r="L6" s="8">
        <f>IF(A6="","",IFERROR(VLOOKUP(F6,'Hebesätze'!$A$2:$E$151,5,FALSE),""))</f>
        <v/>
      </c>
      <c r="M6" s="9">
        <f>IF(A6="","",IFERROR(J6*K6/100,0))</f>
        <v/>
      </c>
      <c r="N6" s="9">
        <f>IF(A6="","",IFERROR(M6/12,0))</f>
        <v/>
      </c>
      <c r="O6" s="10">
        <f>IF(A6="","",IFERROR(K6/'Dashboard'!$B$2-1,0))</f>
        <v/>
      </c>
      <c r="P6" s="2" t="inlineStr">
        <is>
          <t>Ja</t>
        </is>
      </c>
      <c r="Q6" s="9">
        <f>IF(A6="","",IF(P6="Ja",0,M6))</f>
        <v/>
      </c>
      <c r="R6" s="3" t="inlineStr">
        <is>
          <t>Gewerbemietvertrag und Umlageklausel prüfen</t>
        </is>
      </c>
    </row>
    <row r="7" ht="32" customHeight="1">
      <c r="A7" s="2" t="inlineStr">
        <is>
          <t>JRI-006</t>
        </is>
      </c>
      <c r="B7" s="3" t="inlineStr">
        <is>
          <t>Julia Richter</t>
        </is>
      </c>
      <c r="C7" s="3" t="inlineStr">
        <is>
          <t>Wohnung im Erdgeschoss</t>
        </is>
      </c>
      <c r="D7" s="3" t="inlineStr">
        <is>
          <t>Rosenstraße 21</t>
        </is>
      </c>
      <c r="E7" s="4" t="n">
        <v>70173</v>
      </c>
      <c r="F7" s="2" t="inlineStr">
        <is>
          <t>Stuttgart</t>
        </is>
      </c>
      <c r="G7" s="2" t="inlineStr">
        <is>
          <t>Baden-Württemberg</t>
        </is>
      </c>
      <c r="H7" s="2" t="inlineStr">
        <is>
          <t>Eigentumswohnung</t>
        </is>
      </c>
      <c r="I7" s="5" t="n">
        <v>96</v>
      </c>
      <c r="J7" s="6" t="n">
        <v>410</v>
      </c>
      <c r="K7" s="11">
        <f>IF(A7="","",IFERROR(VLOOKUP(F7,'Hebesätze'!$A$2:$E$151,4,FALSE),""))</f>
        <v/>
      </c>
      <c r="L7" s="12">
        <f>IF(A7="","",IFERROR(VLOOKUP(F7,'Hebesätze'!$A$2:$E$151,5,FALSE),""))</f>
        <v/>
      </c>
      <c r="M7" s="13">
        <f>IF(A7="","",IFERROR(J7*K7/100,0))</f>
        <v/>
      </c>
      <c r="N7" s="13">
        <f>IF(A7="","",IFERROR(M7/12,0))</f>
        <v/>
      </c>
      <c r="O7" s="14">
        <f>IF(A7="","",IFERROR(K7/'Dashboard'!$B$2-1,0))</f>
        <v/>
      </c>
      <c r="P7" s="2" t="inlineStr">
        <is>
          <t>Ja</t>
        </is>
      </c>
      <c r="Q7" s="13">
        <f>IF(A7="","",IF(P7="Ja",0,M7))</f>
        <v/>
      </c>
      <c r="R7" s="3" t="inlineStr">
        <is>
          <t>Künftige Satzungsänderungen beobachten</t>
        </is>
      </c>
    </row>
    <row r="8" ht="32" customHeight="1">
      <c r="A8" s="2" t="inlineStr">
        <is>
          <t>SWE-007</t>
        </is>
      </c>
      <c r="B8" s="3" t="inlineStr">
        <is>
          <t>Stefan Weber</t>
        </is>
      </c>
      <c r="C8" s="3" t="inlineStr">
        <is>
          <t>Singlewohnung im Zentrum</t>
        </is>
      </c>
      <c r="D8" s="3" t="inlineStr">
        <is>
          <t>Königsallee 34</t>
        </is>
      </c>
      <c r="E8" s="4" t="n">
        <v>40212</v>
      </c>
      <c r="F8" s="2" t="inlineStr">
        <is>
          <t>Düsseldorf</t>
        </is>
      </c>
      <c r="G8" s="2" t="inlineStr">
        <is>
          <t>Nordrhein-Westfalen</t>
        </is>
      </c>
      <c r="H8" s="2" t="inlineStr">
        <is>
          <t>Eigentumswohnung</t>
        </is>
      </c>
      <c r="I8" s="5" t="n">
        <v>55</v>
      </c>
      <c r="J8" s="6" t="n">
        <v>215</v>
      </c>
      <c r="K8" s="7">
        <f>IF(A8="","",IFERROR(VLOOKUP(F8,'Hebesätze'!$A$2:$E$151,4,FALSE),""))</f>
        <v/>
      </c>
      <c r="L8" s="8">
        <f>IF(A8="","",IFERROR(VLOOKUP(F8,'Hebesätze'!$A$2:$E$151,5,FALSE),""))</f>
        <v/>
      </c>
      <c r="M8" s="9">
        <f>IF(A8="","",IFERROR(J8*K8/100,0))</f>
        <v/>
      </c>
      <c r="N8" s="9">
        <f>IF(A8="","",IFERROR(M8/12,0))</f>
        <v/>
      </c>
      <c r="O8" s="10">
        <f>IF(A8="","",IFERROR(K8/'Dashboard'!$B$2-1,0))</f>
        <v/>
      </c>
      <c r="P8" s="2" t="inlineStr">
        <is>
          <t>Ja</t>
        </is>
      </c>
      <c r="Q8" s="9">
        <f>IF(A8="","",IF(P8="Ja",0,M8))</f>
        <v/>
      </c>
      <c r="R8" s="3" t="inlineStr">
        <is>
          <t>Teil der laufenden Betriebskosten</t>
        </is>
      </c>
    </row>
    <row r="9" ht="32" customHeight="1">
      <c r="A9" s="2" t="inlineStr">
        <is>
          <t>CFI-008</t>
        </is>
      </c>
      <c r="B9" s="3" t="inlineStr">
        <is>
          <t>Claudia Fischer</t>
        </is>
      </c>
      <c r="C9" s="3" t="inlineStr">
        <is>
          <t>Wohnung mit Balkon</t>
        </is>
      </c>
      <c r="D9" s="3" t="inlineStr">
        <is>
          <t>Karl-Liebknecht-Straße 89</t>
        </is>
      </c>
      <c r="E9" s="4" t="n">
        <v>4275</v>
      </c>
      <c r="F9" s="2" t="inlineStr">
        <is>
          <t>Leipzig</t>
        </is>
      </c>
      <c r="G9" s="2" t="inlineStr">
        <is>
          <t>Sachsen</t>
        </is>
      </c>
      <c r="H9" s="2" t="inlineStr">
        <is>
          <t>Eigentumswohnung</t>
        </is>
      </c>
      <c r="I9" s="5" t="n">
        <v>63</v>
      </c>
      <c r="J9" s="6" t="n">
        <v>235</v>
      </c>
      <c r="K9" s="11">
        <f>IF(A9="","",IFERROR(VLOOKUP(F9,'Hebesätze'!$A$2:$E$151,4,FALSE),""))</f>
        <v/>
      </c>
      <c r="L9" s="12">
        <f>IF(A9="","",IFERROR(VLOOKUP(F9,'Hebesätze'!$A$2:$E$151,5,FALSE),""))</f>
        <v/>
      </c>
      <c r="M9" s="13">
        <f>IF(A9="","",IFERROR(J9*K9/100,0))</f>
        <v/>
      </c>
      <c r="N9" s="13">
        <f>IF(A9="","",IFERROR(M9/12,0))</f>
        <v/>
      </c>
      <c r="O9" s="14">
        <f>IF(A9="","",IFERROR(K9/'Dashboard'!$B$2-1,0))</f>
        <v/>
      </c>
      <c r="P9" s="2" t="inlineStr">
        <is>
          <t>Ja</t>
        </is>
      </c>
      <c r="Q9" s="13">
        <f>IF(A9="","",IF(P9="Ja",0,M9))</f>
        <v/>
      </c>
      <c r="R9" s="3" t="inlineStr">
        <is>
          <t>Messbetrag gemäß Finanzamtsbescheid erfassen</t>
        </is>
      </c>
    </row>
    <row r="10" ht="32" customHeight="1">
      <c r="A10" s="2" t="inlineStr">
        <is>
          <t>MBA-009</t>
        </is>
      </c>
      <c r="B10" s="3" t="inlineStr">
        <is>
          <t>Markus Bauer</t>
        </is>
      </c>
      <c r="C10" s="3" t="inlineStr">
        <is>
          <t>Vermietetes Reihenhaus</t>
        </is>
      </c>
      <c r="D10" s="3" t="inlineStr">
        <is>
          <t>Bautzner Straße 52</t>
        </is>
      </c>
      <c r="E10" s="4" t="n">
        <v>1099</v>
      </c>
      <c r="F10" s="2" t="inlineStr">
        <is>
          <t>Dresden</t>
        </is>
      </c>
      <c r="G10" s="2" t="inlineStr">
        <is>
          <t>Sachsen</t>
        </is>
      </c>
      <c r="H10" s="2" t="inlineStr">
        <is>
          <t>Reihenhaus</t>
        </is>
      </c>
      <c r="I10" s="5" t="n">
        <v>88</v>
      </c>
      <c r="J10" s="6" t="n">
        <v>365</v>
      </c>
      <c r="K10" s="7">
        <f>IF(A10="","",IFERROR(VLOOKUP(F10,'Hebesätze'!$A$2:$E$151,4,FALSE),""))</f>
        <v/>
      </c>
      <c r="L10" s="8">
        <f>IF(A10="","",IFERROR(VLOOKUP(F10,'Hebesätze'!$A$2:$E$151,5,FALSE),""))</f>
        <v/>
      </c>
      <c r="M10" s="9">
        <f>IF(A10="","",IFERROR(J10*K10/100,0))</f>
        <v/>
      </c>
      <c r="N10" s="9">
        <f>IF(A10="","",IFERROR(M10/12,0))</f>
        <v/>
      </c>
      <c r="O10" s="10">
        <f>IF(A10="","",IFERROR(K10/'Dashboard'!$B$2-1,0))</f>
        <v/>
      </c>
      <c r="P10" s="2" t="inlineStr">
        <is>
          <t>Nein</t>
        </is>
      </c>
      <c r="Q10" s="9">
        <f>IF(A10="","",IF(P10="Ja",0,M10))</f>
        <v/>
      </c>
      <c r="R10" s="3" t="inlineStr">
        <is>
          <t>Eigentümerbelastung im Renditemodell berücksichtigen</t>
        </is>
      </c>
    </row>
    <row r="11" ht="32" customHeight="1">
      <c r="A11" s="2" t="inlineStr">
        <is>
          <t>NSC-010</t>
        </is>
      </c>
      <c r="B11" s="3" t="inlineStr">
        <is>
          <t>Nicole Schulz</t>
        </is>
      </c>
      <c r="C11" s="3" t="inlineStr">
        <is>
          <t>Kompakte Stadtwohnung</t>
        </is>
      </c>
      <c r="D11" s="3" t="inlineStr">
        <is>
          <t>Podbielskistraße 144</t>
        </is>
      </c>
      <c r="E11" s="4" t="n">
        <v>30177</v>
      </c>
      <c r="F11" s="2" t="inlineStr">
        <is>
          <t>Hannover</t>
        </is>
      </c>
      <c r="G11" s="2" t="inlineStr">
        <is>
          <t>Niedersachsen</t>
        </is>
      </c>
      <c r="H11" s="2" t="inlineStr">
        <is>
          <t>Eigentumswohnung</t>
        </is>
      </c>
      <c r="I11" s="5" t="n">
        <v>48</v>
      </c>
      <c r="J11" s="6" t="n">
        <v>198</v>
      </c>
      <c r="K11" s="11">
        <f>IF(A11="","",IFERROR(VLOOKUP(F11,'Hebesätze'!$A$2:$E$151,4,FALSE),""))</f>
        <v/>
      </c>
      <c r="L11" s="12">
        <f>IF(A11="","",IFERROR(VLOOKUP(F11,'Hebesätze'!$A$2:$E$151,5,FALSE),""))</f>
        <v/>
      </c>
      <c r="M11" s="13">
        <f>IF(A11="","",IFERROR(J11*K11/100,0))</f>
        <v/>
      </c>
      <c r="N11" s="13">
        <f>IF(A11="","",IFERROR(M11/12,0))</f>
        <v/>
      </c>
      <c r="O11" s="14">
        <f>IF(A11="","",IFERROR(K11/'Dashboard'!$B$2-1,0))</f>
        <v/>
      </c>
      <c r="P11" s="2" t="inlineStr">
        <is>
          <t>Ja</t>
        </is>
      </c>
      <c r="Q11" s="13">
        <f>IF(A11="","",IF(P11="Ja",0,M11))</f>
        <v/>
      </c>
      <c r="R11" s="3" t="inlineStr">
        <is>
          <t>Beispielwert, Bescheid abgleichen</t>
        </is>
      </c>
    </row>
    <row r="12">
      <c r="A12" s="2" t="n"/>
      <c r="B12" s="3" t="n"/>
      <c r="C12" s="3" t="n"/>
      <c r="D12" s="3" t="n"/>
      <c r="E12" s="4" t="n"/>
      <c r="F12" s="2" t="n"/>
      <c r="G12" s="2" t="n"/>
      <c r="H12" s="2" t="n"/>
      <c r="I12" s="5" t="n"/>
      <c r="J12" s="6" t="n"/>
      <c r="K12" s="7">
        <f>IF(A12="","",IFERROR(VLOOKUP(F12,'Hebesätze'!$A$2:$E$151,4,FALSE),""))</f>
        <v/>
      </c>
      <c r="L12" s="8">
        <f>IF(A12="","",IFERROR(VLOOKUP(F12,'Hebesätze'!$A$2:$E$151,5,FALSE),""))</f>
        <v/>
      </c>
      <c r="M12" s="9">
        <f>IF(A12="","",IFERROR(J12*K12/100,0))</f>
        <v/>
      </c>
      <c r="N12" s="9">
        <f>IF(A12="","",IFERROR(M12/12,0))</f>
        <v/>
      </c>
      <c r="O12" s="10">
        <f>IF(A12="","",IFERROR(K12/'Dashboard'!$B$2-1,0))</f>
        <v/>
      </c>
      <c r="P12" s="2" t="n"/>
      <c r="Q12" s="9">
        <f>IF(A12="","",IF(P12="Ja",0,M12))</f>
        <v/>
      </c>
      <c r="R12" s="3" t="n"/>
    </row>
    <row r="13">
      <c r="A13" s="2" t="n"/>
      <c r="B13" s="3" t="n"/>
      <c r="C13" s="3" t="n"/>
      <c r="D13" s="3" t="n"/>
      <c r="E13" s="4" t="n"/>
      <c r="F13" s="2" t="n"/>
      <c r="G13" s="2" t="n"/>
      <c r="H13" s="2" t="n"/>
      <c r="I13" s="5" t="n"/>
      <c r="J13" s="6" t="n"/>
      <c r="K13" s="11">
        <f>IF(A13="","",IFERROR(VLOOKUP(F13,'Hebesätze'!$A$2:$E$151,4,FALSE),""))</f>
        <v/>
      </c>
      <c r="L13" s="12">
        <f>IF(A13="","",IFERROR(VLOOKUP(F13,'Hebesätze'!$A$2:$E$151,5,FALSE),""))</f>
        <v/>
      </c>
      <c r="M13" s="13">
        <f>IF(A13="","",IFERROR(J13*K13/100,0))</f>
        <v/>
      </c>
      <c r="N13" s="13">
        <f>IF(A13="","",IFERROR(M13/12,0))</f>
        <v/>
      </c>
      <c r="O13" s="14">
        <f>IF(A13="","",IFERROR(K13/'Dashboard'!$B$2-1,0))</f>
        <v/>
      </c>
      <c r="P13" s="2" t="n"/>
      <c r="Q13" s="13">
        <f>IF(A13="","",IF(P13="Ja",0,M13))</f>
        <v/>
      </c>
      <c r="R13" s="3" t="n"/>
    </row>
    <row r="14">
      <c r="A14" s="2" t="n"/>
      <c r="B14" s="3" t="n"/>
      <c r="C14" s="3" t="n"/>
      <c r="D14" s="3" t="n"/>
      <c r="E14" s="4" t="n"/>
      <c r="F14" s="2" t="n"/>
      <c r="G14" s="2" t="n"/>
      <c r="H14" s="2" t="n"/>
      <c r="I14" s="5" t="n"/>
      <c r="J14" s="6" t="n"/>
      <c r="K14" s="7">
        <f>IF(A14="","",IFERROR(VLOOKUP(F14,'Hebesätze'!$A$2:$E$151,4,FALSE),""))</f>
        <v/>
      </c>
      <c r="L14" s="8">
        <f>IF(A14="","",IFERROR(VLOOKUP(F14,'Hebesätze'!$A$2:$E$151,5,FALSE),""))</f>
        <v/>
      </c>
      <c r="M14" s="9">
        <f>IF(A14="","",IFERROR(J14*K14/100,0))</f>
        <v/>
      </c>
      <c r="N14" s="9">
        <f>IF(A14="","",IFERROR(M14/12,0))</f>
        <v/>
      </c>
      <c r="O14" s="10">
        <f>IF(A14="","",IFERROR(K14/'Dashboard'!$B$2-1,0))</f>
        <v/>
      </c>
      <c r="P14" s="2" t="n"/>
      <c r="Q14" s="9">
        <f>IF(A14="","",IF(P14="Ja",0,M14))</f>
        <v/>
      </c>
      <c r="R14" s="3" t="n"/>
    </row>
    <row r="15">
      <c r="A15" s="2" t="n"/>
      <c r="B15" s="3" t="n"/>
      <c r="C15" s="3" t="n"/>
      <c r="D15" s="3" t="n"/>
      <c r="E15" s="4" t="n"/>
      <c r="F15" s="2" t="n"/>
      <c r="G15" s="2" t="n"/>
      <c r="H15" s="2" t="n"/>
      <c r="I15" s="5" t="n"/>
      <c r="J15" s="6" t="n"/>
      <c r="K15" s="11">
        <f>IF(A15="","",IFERROR(VLOOKUP(F15,'Hebesätze'!$A$2:$E$151,4,FALSE),""))</f>
        <v/>
      </c>
      <c r="L15" s="12">
        <f>IF(A15="","",IFERROR(VLOOKUP(F15,'Hebesätze'!$A$2:$E$151,5,FALSE),""))</f>
        <v/>
      </c>
      <c r="M15" s="13">
        <f>IF(A15="","",IFERROR(J15*K15/100,0))</f>
        <v/>
      </c>
      <c r="N15" s="13">
        <f>IF(A15="","",IFERROR(M15/12,0))</f>
        <v/>
      </c>
      <c r="O15" s="14">
        <f>IF(A15="","",IFERROR(K15/'Dashboard'!$B$2-1,0))</f>
        <v/>
      </c>
      <c r="P15" s="2" t="n"/>
      <c r="Q15" s="13">
        <f>IF(A15="","",IF(P15="Ja",0,M15))</f>
        <v/>
      </c>
      <c r="R15" s="3" t="n"/>
    </row>
    <row r="16">
      <c r="A16" s="2" t="n"/>
      <c r="B16" s="3" t="n"/>
      <c r="C16" s="3" t="n"/>
      <c r="D16" s="3" t="n"/>
      <c r="E16" s="4" t="n"/>
      <c r="F16" s="2" t="n"/>
      <c r="G16" s="2" t="n"/>
      <c r="H16" s="2" t="n"/>
      <c r="I16" s="5" t="n"/>
      <c r="J16" s="6" t="n"/>
      <c r="K16" s="7">
        <f>IF(A16="","",IFERROR(VLOOKUP(F16,'Hebesätze'!$A$2:$E$151,4,FALSE),""))</f>
        <v/>
      </c>
      <c r="L16" s="8">
        <f>IF(A16="","",IFERROR(VLOOKUP(F16,'Hebesätze'!$A$2:$E$151,5,FALSE),""))</f>
        <v/>
      </c>
      <c r="M16" s="9">
        <f>IF(A16="","",IFERROR(J16*K16/100,0))</f>
        <v/>
      </c>
      <c r="N16" s="9">
        <f>IF(A16="","",IFERROR(M16/12,0))</f>
        <v/>
      </c>
      <c r="O16" s="10">
        <f>IF(A16="","",IFERROR(K16/'Dashboard'!$B$2-1,0))</f>
        <v/>
      </c>
      <c r="P16" s="2" t="n"/>
      <c r="Q16" s="9">
        <f>IF(A16="","",IF(P16="Ja",0,M16))</f>
        <v/>
      </c>
      <c r="R16" s="3" t="n"/>
    </row>
    <row r="17">
      <c r="A17" s="2" t="n"/>
      <c r="B17" s="3" t="n"/>
      <c r="C17" s="3" t="n"/>
      <c r="D17" s="3" t="n"/>
      <c r="E17" s="4" t="n"/>
      <c r="F17" s="2" t="n"/>
      <c r="G17" s="2" t="n"/>
      <c r="H17" s="2" t="n"/>
      <c r="I17" s="5" t="n"/>
      <c r="J17" s="6" t="n"/>
      <c r="K17" s="11">
        <f>IF(A17="","",IFERROR(VLOOKUP(F17,'Hebesätze'!$A$2:$E$151,4,FALSE),""))</f>
        <v/>
      </c>
      <c r="L17" s="12">
        <f>IF(A17="","",IFERROR(VLOOKUP(F17,'Hebesätze'!$A$2:$E$151,5,FALSE),""))</f>
        <v/>
      </c>
      <c r="M17" s="13">
        <f>IF(A17="","",IFERROR(J17*K17/100,0))</f>
        <v/>
      </c>
      <c r="N17" s="13">
        <f>IF(A17="","",IFERROR(M17/12,0))</f>
        <v/>
      </c>
      <c r="O17" s="14">
        <f>IF(A17="","",IFERROR(K17/'Dashboard'!$B$2-1,0))</f>
        <v/>
      </c>
      <c r="P17" s="2" t="n"/>
      <c r="Q17" s="13">
        <f>IF(A17="","",IF(P17="Ja",0,M17))</f>
        <v/>
      </c>
      <c r="R17" s="3" t="n"/>
    </row>
    <row r="18">
      <c r="A18" s="2" t="n"/>
      <c r="B18" s="3" t="n"/>
      <c r="C18" s="3" t="n"/>
      <c r="D18" s="3" t="n"/>
      <c r="E18" s="4" t="n"/>
      <c r="F18" s="2" t="n"/>
      <c r="G18" s="2" t="n"/>
      <c r="H18" s="2" t="n"/>
      <c r="I18" s="5" t="n"/>
      <c r="J18" s="6" t="n"/>
      <c r="K18" s="7">
        <f>IF(A18="","",IFERROR(VLOOKUP(F18,'Hebesätze'!$A$2:$E$151,4,FALSE),""))</f>
        <v/>
      </c>
      <c r="L18" s="8">
        <f>IF(A18="","",IFERROR(VLOOKUP(F18,'Hebesätze'!$A$2:$E$151,5,FALSE),""))</f>
        <v/>
      </c>
      <c r="M18" s="9">
        <f>IF(A18="","",IFERROR(J18*K18/100,0))</f>
        <v/>
      </c>
      <c r="N18" s="9">
        <f>IF(A18="","",IFERROR(M18/12,0))</f>
        <v/>
      </c>
      <c r="O18" s="10">
        <f>IF(A18="","",IFERROR(K18/'Dashboard'!$B$2-1,0))</f>
        <v/>
      </c>
      <c r="P18" s="2" t="n"/>
      <c r="Q18" s="9">
        <f>IF(A18="","",IF(P18="Ja",0,M18))</f>
        <v/>
      </c>
      <c r="R18" s="3" t="n"/>
    </row>
    <row r="19">
      <c r="A19" s="2" t="n"/>
      <c r="B19" s="3" t="n"/>
      <c r="C19" s="3" t="n"/>
      <c r="D19" s="3" t="n"/>
      <c r="E19" s="4" t="n"/>
      <c r="F19" s="2" t="n"/>
      <c r="G19" s="2" t="n"/>
      <c r="H19" s="2" t="n"/>
      <c r="I19" s="5" t="n"/>
      <c r="J19" s="6" t="n"/>
      <c r="K19" s="11">
        <f>IF(A19="","",IFERROR(VLOOKUP(F19,'Hebesätze'!$A$2:$E$151,4,FALSE),""))</f>
        <v/>
      </c>
      <c r="L19" s="12">
        <f>IF(A19="","",IFERROR(VLOOKUP(F19,'Hebesätze'!$A$2:$E$151,5,FALSE),""))</f>
        <v/>
      </c>
      <c r="M19" s="13">
        <f>IF(A19="","",IFERROR(J19*K19/100,0))</f>
        <v/>
      </c>
      <c r="N19" s="13">
        <f>IF(A19="","",IFERROR(M19/12,0))</f>
        <v/>
      </c>
      <c r="O19" s="14">
        <f>IF(A19="","",IFERROR(K19/'Dashboard'!$B$2-1,0))</f>
        <v/>
      </c>
      <c r="P19" s="2" t="n"/>
      <c r="Q19" s="13">
        <f>IF(A19="","",IF(P19="Ja",0,M19))</f>
        <v/>
      </c>
      <c r="R19" s="3" t="n"/>
    </row>
    <row r="20">
      <c r="A20" s="2" t="n"/>
      <c r="B20" s="3" t="n"/>
      <c r="C20" s="3" t="n"/>
      <c r="D20" s="3" t="n"/>
      <c r="E20" s="4" t="n"/>
      <c r="F20" s="2" t="n"/>
      <c r="G20" s="2" t="n"/>
      <c r="H20" s="2" t="n"/>
      <c r="I20" s="5" t="n"/>
      <c r="J20" s="6" t="n"/>
      <c r="K20" s="7">
        <f>IF(A20="","",IFERROR(VLOOKUP(F20,'Hebesätze'!$A$2:$E$151,4,FALSE),""))</f>
        <v/>
      </c>
      <c r="L20" s="8">
        <f>IF(A20="","",IFERROR(VLOOKUP(F20,'Hebesätze'!$A$2:$E$151,5,FALSE),""))</f>
        <v/>
      </c>
      <c r="M20" s="9">
        <f>IF(A20="","",IFERROR(J20*K20/100,0))</f>
        <v/>
      </c>
      <c r="N20" s="9">
        <f>IF(A20="","",IFERROR(M20/12,0))</f>
        <v/>
      </c>
      <c r="O20" s="10">
        <f>IF(A20="","",IFERROR(K20/'Dashboard'!$B$2-1,0))</f>
        <v/>
      </c>
      <c r="P20" s="2" t="n"/>
      <c r="Q20" s="9">
        <f>IF(A20="","",IF(P20="Ja",0,M20))</f>
        <v/>
      </c>
      <c r="R20" s="3" t="n"/>
    </row>
    <row r="21">
      <c r="A21" s="2" t="n"/>
      <c r="B21" s="3" t="n"/>
      <c r="C21" s="3" t="n"/>
      <c r="D21" s="3" t="n"/>
      <c r="E21" s="4" t="n"/>
      <c r="F21" s="2" t="n"/>
      <c r="G21" s="2" t="n"/>
      <c r="H21" s="2" t="n"/>
      <c r="I21" s="5" t="n"/>
      <c r="J21" s="6" t="n"/>
      <c r="K21" s="11">
        <f>IF(A21="","",IFERROR(VLOOKUP(F21,'Hebesätze'!$A$2:$E$151,4,FALSE),""))</f>
        <v/>
      </c>
      <c r="L21" s="12">
        <f>IF(A21="","",IFERROR(VLOOKUP(F21,'Hebesätze'!$A$2:$E$151,5,FALSE),""))</f>
        <v/>
      </c>
      <c r="M21" s="13">
        <f>IF(A21="","",IFERROR(J21*K21/100,0))</f>
        <v/>
      </c>
      <c r="N21" s="13">
        <f>IF(A21="","",IFERROR(M21/12,0))</f>
        <v/>
      </c>
      <c r="O21" s="14">
        <f>IF(A21="","",IFERROR(K21/'Dashboard'!$B$2-1,0))</f>
        <v/>
      </c>
      <c r="P21" s="2" t="n"/>
      <c r="Q21" s="13">
        <f>IF(A21="","",IF(P21="Ja",0,M21))</f>
        <v/>
      </c>
      <c r="R21" s="3" t="n"/>
    </row>
    <row r="22">
      <c r="A22" s="2" t="n"/>
      <c r="B22" s="3" t="n"/>
      <c r="C22" s="3" t="n"/>
      <c r="D22" s="3" t="n"/>
      <c r="E22" s="4" t="n"/>
      <c r="F22" s="2" t="n"/>
      <c r="G22" s="2" t="n"/>
      <c r="H22" s="2" t="n"/>
      <c r="I22" s="5" t="n"/>
      <c r="J22" s="6" t="n"/>
      <c r="K22" s="7">
        <f>IF(A22="","",IFERROR(VLOOKUP(F22,'Hebesätze'!$A$2:$E$151,4,FALSE),""))</f>
        <v/>
      </c>
      <c r="L22" s="8">
        <f>IF(A22="","",IFERROR(VLOOKUP(F22,'Hebesätze'!$A$2:$E$151,5,FALSE),""))</f>
        <v/>
      </c>
      <c r="M22" s="9">
        <f>IF(A22="","",IFERROR(J22*K22/100,0))</f>
        <v/>
      </c>
      <c r="N22" s="9">
        <f>IF(A22="","",IFERROR(M22/12,0))</f>
        <v/>
      </c>
      <c r="O22" s="10">
        <f>IF(A22="","",IFERROR(K22/'Dashboard'!$B$2-1,0))</f>
        <v/>
      </c>
      <c r="P22" s="2" t="n"/>
      <c r="Q22" s="9">
        <f>IF(A22="","",IF(P22="Ja",0,M22))</f>
        <v/>
      </c>
      <c r="R22" s="3" t="n"/>
    </row>
    <row r="23">
      <c r="A23" s="2" t="n"/>
      <c r="B23" s="3" t="n"/>
      <c r="C23" s="3" t="n"/>
      <c r="D23" s="3" t="n"/>
      <c r="E23" s="4" t="n"/>
      <c r="F23" s="2" t="n"/>
      <c r="G23" s="2" t="n"/>
      <c r="H23" s="2" t="n"/>
      <c r="I23" s="5" t="n"/>
      <c r="J23" s="6" t="n"/>
      <c r="K23" s="11">
        <f>IF(A23="","",IFERROR(VLOOKUP(F23,'Hebesätze'!$A$2:$E$151,4,FALSE),""))</f>
        <v/>
      </c>
      <c r="L23" s="12">
        <f>IF(A23="","",IFERROR(VLOOKUP(F23,'Hebesätze'!$A$2:$E$151,5,FALSE),""))</f>
        <v/>
      </c>
      <c r="M23" s="13">
        <f>IF(A23="","",IFERROR(J23*K23/100,0))</f>
        <v/>
      </c>
      <c r="N23" s="13">
        <f>IF(A23="","",IFERROR(M23/12,0))</f>
        <v/>
      </c>
      <c r="O23" s="14">
        <f>IF(A23="","",IFERROR(K23/'Dashboard'!$B$2-1,0))</f>
        <v/>
      </c>
      <c r="P23" s="2" t="n"/>
      <c r="Q23" s="13">
        <f>IF(A23="","",IF(P23="Ja",0,M23))</f>
        <v/>
      </c>
      <c r="R23" s="3" t="n"/>
    </row>
    <row r="24">
      <c r="A24" s="2" t="n"/>
      <c r="B24" s="3" t="n"/>
      <c r="C24" s="3" t="n"/>
      <c r="D24" s="3" t="n"/>
      <c r="E24" s="4" t="n"/>
      <c r="F24" s="2" t="n"/>
      <c r="G24" s="2" t="n"/>
      <c r="H24" s="2" t="n"/>
      <c r="I24" s="5" t="n"/>
      <c r="J24" s="6" t="n"/>
      <c r="K24" s="7">
        <f>IF(A24="","",IFERROR(VLOOKUP(F24,'Hebesätze'!$A$2:$E$151,4,FALSE),""))</f>
        <v/>
      </c>
      <c r="L24" s="8">
        <f>IF(A24="","",IFERROR(VLOOKUP(F24,'Hebesätze'!$A$2:$E$151,5,FALSE),""))</f>
        <v/>
      </c>
      <c r="M24" s="9">
        <f>IF(A24="","",IFERROR(J24*K24/100,0))</f>
        <v/>
      </c>
      <c r="N24" s="9">
        <f>IF(A24="","",IFERROR(M24/12,0))</f>
        <v/>
      </c>
      <c r="O24" s="10">
        <f>IF(A24="","",IFERROR(K24/'Dashboard'!$B$2-1,0))</f>
        <v/>
      </c>
      <c r="P24" s="2" t="n"/>
      <c r="Q24" s="9">
        <f>IF(A24="","",IF(P24="Ja",0,M24))</f>
        <v/>
      </c>
      <c r="R24" s="3" t="n"/>
    </row>
    <row r="25">
      <c r="A25" s="2" t="n"/>
      <c r="B25" s="3" t="n"/>
      <c r="C25" s="3" t="n"/>
      <c r="D25" s="3" t="n"/>
      <c r="E25" s="4" t="n"/>
      <c r="F25" s="2" t="n"/>
      <c r="G25" s="2" t="n"/>
      <c r="H25" s="2" t="n"/>
      <c r="I25" s="5" t="n"/>
      <c r="J25" s="6" t="n"/>
      <c r="K25" s="11">
        <f>IF(A25="","",IFERROR(VLOOKUP(F25,'Hebesätze'!$A$2:$E$151,4,FALSE),""))</f>
        <v/>
      </c>
      <c r="L25" s="12">
        <f>IF(A25="","",IFERROR(VLOOKUP(F25,'Hebesätze'!$A$2:$E$151,5,FALSE),""))</f>
        <v/>
      </c>
      <c r="M25" s="13">
        <f>IF(A25="","",IFERROR(J25*K25/100,0))</f>
        <v/>
      </c>
      <c r="N25" s="13">
        <f>IF(A25="","",IFERROR(M25/12,0))</f>
        <v/>
      </c>
      <c r="O25" s="14">
        <f>IF(A25="","",IFERROR(K25/'Dashboard'!$B$2-1,0))</f>
        <v/>
      </c>
      <c r="P25" s="2" t="n"/>
      <c r="Q25" s="13">
        <f>IF(A25="","",IF(P25="Ja",0,M25))</f>
        <v/>
      </c>
      <c r="R25" s="3" t="n"/>
    </row>
    <row r="26">
      <c r="A26" s="2" t="n"/>
      <c r="B26" s="3" t="n"/>
      <c r="C26" s="3" t="n"/>
      <c r="D26" s="3" t="n"/>
      <c r="E26" s="4" t="n"/>
      <c r="F26" s="2" t="n"/>
      <c r="G26" s="2" t="n"/>
      <c r="H26" s="2" t="n"/>
      <c r="I26" s="5" t="n"/>
      <c r="J26" s="6" t="n"/>
      <c r="K26" s="7">
        <f>IF(A26="","",IFERROR(VLOOKUP(F26,'Hebesätze'!$A$2:$E$151,4,FALSE),""))</f>
        <v/>
      </c>
      <c r="L26" s="8">
        <f>IF(A26="","",IFERROR(VLOOKUP(F26,'Hebesätze'!$A$2:$E$151,5,FALSE),""))</f>
        <v/>
      </c>
      <c r="M26" s="9">
        <f>IF(A26="","",IFERROR(J26*K26/100,0))</f>
        <v/>
      </c>
      <c r="N26" s="9">
        <f>IF(A26="","",IFERROR(M26/12,0))</f>
        <v/>
      </c>
      <c r="O26" s="10">
        <f>IF(A26="","",IFERROR(K26/'Dashboard'!$B$2-1,0))</f>
        <v/>
      </c>
      <c r="P26" s="2" t="n"/>
      <c r="Q26" s="9">
        <f>IF(A26="","",IF(P26="Ja",0,M26))</f>
        <v/>
      </c>
      <c r="R26" s="3" t="n"/>
    </row>
    <row r="27">
      <c r="A27" s="2" t="n"/>
      <c r="B27" s="3" t="n"/>
      <c r="C27" s="3" t="n"/>
      <c r="D27" s="3" t="n"/>
      <c r="E27" s="4" t="n"/>
      <c r="F27" s="2" t="n"/>
      <c r="G27" s="2" t="n"/>
      <c r="H27" s="2" t="n"/>
      <c r="I27" s="5" t="n"/>
      <c r="J27" s="6" t="n"/>
      <c r="K27" s="11">
        <f>IF(A27="","",IFERROR(VLOOKUP(F27,'Hebesätze'!$A$2:$E$151,4,FALSE),""))</f>
        <v/>
      </c>
      <c r="L27" s="12">
        <f>IF(A27="","",IFERROR(VLOOKUP(F27,'Hebesätze'!$A$2:$E$151,5,FALSE),""))</f>
        <v/>
      </c>
      <c r="M27" s="13">
        <f>IF(A27="","",IFERROR(J27*K27/100,0))</f>
        <v/>
      </c>
      <c r="N27" s="13">
        <f>IF(A27="","",IFERROR(M27/12,0))</f>
        <v/>
      </c>
      <c r="O27" s="14">
        <f>IF(A27="","",IFERROR(K27/'Dashboard'!$B$2-1,0))</f>
        <v/>
      </c>
      <c r="P27" s="2" t="n"/>
      <c r="Q27" s="13">
        <f>IF(A27="","",IF(P27="Ja",0,M27))</f>
        <v/>
      </c>
      <c r="R27" s="3" t="n"/>
    </row>
    <row r="28">
      <c r="A28" s="2" t="n"/>
      <c r="B28" s="3" t="n"/>
      <c r="C28" s="3" t="n"/>
      <c r="D28" s="3" t="n"/>
      <c r="E28" s="4" t="n"/>
      <c r="F28" s="2" t="n"/>
      <c r="G28" s="2" t="n"/>
      <c r="H28" s="2" t="n"/>
      <c r="I28" s="5" t="n"/>
      <c r="J28" s="6" t="n"/>
      <c r="K28" s="7">
        <f>IF(A28="","",IFERROR(VLOOKUP(F28,'Hebesätze'!$A$2:$E$151,4,FALSE),""))</f>
        <v/>
      </c>
      <c r="L28" s="8">
        <f>IF(A28="","",IFERROR(VLOOKUP(F28,'Hebesätze'!$A$2:$E$151,5,FALSE),""))</f>
        <v/>
      </c>
      <c r="M28" s="9">
        <f>IF(A28="","",IFERROR(J28*K28/100,0))</f>
        <v/>
      </c>
      <c r="N28" s="9">
        <f>IF(A28="","",IFERROR(M28/12,0))</f>
        <v/>
      </c>
      <c r="O28" s="10">
        <f>IF(A28="","",IFERROR(K28/'Dashboard'!$B$2-1,0))</f>
        <v/>
      </c>
      <c r="P28" s="2" t="n"/>
      <c r="Q28" s="9">
        <f>IF(A28="","",IF(P28="Ja",0,M28))</f>
        <v/>
      </c>
      <c r="R28" s="3" t="n"/>
    </row>
    <row r="29">
      <c r="A29" s="2" t="n"/>
      <c r="B29" s="3" t="n"/>
      <c r="C29" s="3" t="n"/>
      <c r="D29" s="3" t="n"/>
      <c r="E29" s="4" t="n"/>
      <c r="F29" s="2" t="n"/>
      <c r="G29" s="2" t="n"/>
      <c r="H29" s="2" t="n"/>
      <c r="I29" s="5" t="n"/>
      <c r="J29" s="6" t="n"/>
      <c r="K29" s="11">
        <f>IF(A29="","",IFERROR(VLOOKUP(F29,'Hebesätze'!$A$2:$E$151,4,FALSE),""))</f>
        <v/>
      </c>
      <c r="L29" s="12">
        <f>IF(A29="","",IFERROR(VLOOKUP(F29,'Hebesätze'!$A$2:$E$151,5,FALSE),""))</f>
        <v/>
      </c>
      <c r="M29" s="13">
        <f>IF(A29="","",IFERROR(J29*K29/100,0))</f>
        <v/>
      </c>
      <c r="N29" s="13">
        <f>IF(A29="","",IFERROR(M29/12,0))</f>
        <v/>
      </c>
      <c r="O29" s="14">
        <f>IF(A29="","",IFERROR(K29/'Dashboard'!$B$2-1,0))</f>
        <v/>
      </c>
      <c r="P29" s="2" t="n"/>
      <c r="Q29" s="13">
        <f>IF(A29="","",IF(P29="Ja",0,M29))</f>
        <v/>
      </c>
      <c r="R29" s="3" t="n"/>
    </row>
    <row r="30">
      <c r="A30" s="2" t="n"/>
      <c r="B30" s="3" t="n"/>
      <c r="C30" s="3" t="n"/>
      <c r="D30" s="3" t="n"/>
      <c r="E30" s="4" t="n"/>
      <c r="F30" s="2" t="n"/>
      <c r="G30" s="2" t="n"/>
      <c r="H30" s="2" t="n"/>
      <c r="I30" s="5" t="n"/>
      <c r="J30" s="6" t="n"/>
      <c r="K30" s="7">
        <f>IF(A30="","",IFERROR(VLOOKUP(F30,'Hebesätze'!$A$2:$E$151,4,FALSE),""))</f>
        <v/>
      </c>
      <c r="L30" s="8">
        <f>IF(A30="","",IFERROR(VLOOKUP(F30,'Hebesätze'!$A$2:$E$151,5,FALSE),""))</f>
        <v/>
      </c>
      <c r="M30" s="9">
        <f>IF(A30="","",IFERROR(J30*K30/100,0))</f>
        <v/>
      </c>
      <c r="N30" s="9">
        <f>IF(A30="","",IFERROR(M30/12,0))</f>
        <v/>
      </c>
      <c r="O30" s="10">
        <f>IF(A30="","",IFERROR(K30/'Dashboard'!$B$2-1,0))</f>
        <v/>
      </c>
      <c r="P30" s="2" t="n"/>
      <c r="Q30" s="9">
        <f>IF(A30="","",IF(P30="Ja",0,M30))</f>
        <v/>
      </c>
      <c r="R30" s="3" t="n"/>
    </row>
    <row r="31">
      <c r="A31" s="2" t="n"/>
      <c r="B31" s="3" t="n"/>
      <c r="C31" s="3" t="n"/>
      <c r="D31" s="3" t="n"/>
      <c r="E31" s="4" t="n"/>
      <c r="F31" s="2" t="n"/>
      <c r="G31" s="2" t="n"/>
      <c r="H31" s="2" t="n"/>
      <c r="I31" s="5" t="n"/>
      <c r="J31" s="6" t="n"/>
      <c r="K31" s="11">
        <f>IF(A31="","",IFERROR(VLOOKUP(F31,'Hebesätze'!$A$2:$E$151,4,FALSE),""))</f>
        <v/>
      </c>
      <c r="L31" s="12">
        <f>IF(A31="","",IFERROR(VLOOKUP(F31,'Hebesätze'!$A$2:$E$151,5,FALSE),""))</f>
        <v/>
      </c>
      <c r="M31" s="13">
        <f>IF(A31="","",IFERROR(J31*K31/100,0))</f>
        <v/>
      </c>
      <c r="N31" s="13">
        <f>IF(A31="","",IFERROR(M31/12,0))</f>
        <v/>
      </c>
      <c r="O31" s="14">
        <f>IF(A31="","",IFERROR(K31/'Dashboard'!$B$2-1,0))</f>
        <v/>
      </c>
      <c r="P31" s="2" t="n"/>
      <c r="Q31" s="13">
        <f>IF(A31="","",IF(P31="Ja",0,M31))</f>
        <v/>
      </c>
      <c r="R31" s="3" t="n"/>
    </row>
    <row r="32">
      <c r="A32" s="2" t="n"/>
      <c r="B32" s="3" t="n"/>
      <c r="C32" s="3" t="n"/>
      <c r="D32" s="3" t="n"/>
      <c r="E32" s="4" t="n"/>
      <c r="F32" s="2" t="n"/>
      <c r="G32" s="2" t="n"/>
      <c r="H32" s="2" t="n"/>
      <c r="I32" s="5" t="n"/>
      <c r="J32" s="6" t="n"/>
      <c r="K32" s="7">
        <f>IF(A32="","",IFERROR(VLOOKUP(F32,'Hebesätze'!$A$2:$E$151,4,FALSE),""))</f>
        <v/>
      </c>
      <c r="L32" s="8">
        <f>IF(A32="","",IFERROR(VLOOKUP(F32,'Hebesätze'!$A$2:$E$151,5,FALSE),""))</f>
        <v/>
      </c>
      <c r="M32" s="9">
        <f>IF(A32="","",IFERROR(J32*K32/100,0))</f>
        <v/>
      </c>
      <c r="N32" s="9">
        <f>IF(A32="","",IFERROR(M32/12,0))</f>
        <v/>
      </c>
      <c r="O32" s="10">
        <f>IF(A32="","",IFERROR(K32/'Dashboard'!$B$2-1,0))</f>
        <v/>
      </c>
      <c r="P32" s="2" t="n"/>
      <c r="Q32" s="9">
        <f>IF(A32="","",IF(P32="Ja",0,M32))</f>
        <v/>
      </c>
      <c r="R32" s="3" t="n"/>
    </row>
    <row r="33">
      <c r="A33" s="2" t="n"/>
      <c r="B33" s="3" t="n"/>
      <c r="C33" s="3" t="n"/>
      <c r="D33" s="3" t="n"/>
      <c r="E33" s="4" t="n"/>
      <c r="F33" s="2" t="n"/>
      <c r="G33" s="2" t="n"/>
      <c r="H33" s="2" t="n"/>
      <c r="I33" s="5" t="n"/>
      <c r="J33" s="6" t="n"/>
      <c r="K33" s="11">
        <f>IF(A33="","",IFERROR(VLOOKUP(F33,'Hebesätze'!$A$2:$E$151,4,FALSE),""))</f>
        <v/>
      </c>
      <c r="L33" s="12">
        <f>IF(A33="","",IFERROR(VLOOKUP(F33,'Hebesätze'!$A$2:$E$151,5,FALSE),""))</f>
        <v/>
      </c>
      <c r="M33" s="13">
        <f>IF(A33="","",IFERROR(J33*K33/100,0))</f>
        <v/>
      </c>
      <c r="N33" s="13">
        <f>IF(A33="","",IFERROR(M33/12,0))</f>
        <v/>
      </c>
      <c r="O33" s="14">
        <f>IF(A33="","",IFERROR(K33/'Dashboard'!$B$2-1,0))</f>
        <v/>
      </c>
      <c r="P33" s="2" t="n"/>
      <c r="Q33" s="13">
        <f>IF(A33="","",IF(P33="Ja",0,M33))</f>
        <v/>
      </c>
      <c r="R33" s="3" t="n"/>
    </row>
    <row r="34">
      <c r="A34" s="2" t="n"/>
      <c r="B34" s="3" t="n"/>
      <c r="C34" s="3" t="n"/>
      <c r="D34" s="3" t="n"/>
      <c r="E34" s="4" t="n"/>
      <c r="F34" s="2" t="n"/>
      <c r="G34" s="2" t="n"/>
      <c r="H34" s="2" t="n"/>
      <c r="I34" s="5" t="n"/>
      <c r="J34" s="6" t="n"/>
      <c r="K34" s="7">
        <f>IF(A34="","",IFERROR(VLOOKUP(F34,'Hebesätze'!$A$2:$E$151,4,FALSE),""))</f>
        <v/>
      </c>
      <c r="L34" s="8">
        <f>IF(A34="","",IFERROR(VLOOKUP(F34,'Hebesätze'!$A$2:$E$151,5,FALSE),""))</f>
        <v/>
      </c>
      <c r="M34" s="9">
        <f>IF(A34="","",IFERROR(J34*K34/100,0))</f>
        <v/>
      </c>
      <c r="N34" s="9">
        <f>IF(A34="","",IFERROR(M34/12,0))</f>
        <v/>
      </c>
      <c r="O34" s="10">
        <f>IF(A34="","",IFERROR(K34/'Dashboard'!$B$2-1,0))</f>
        <v/>
      </c>
      <c r="P34" s="2" t="n"/>
      <c r="Q34" s="9">
        <f>IF(A34="","",IF(P34="Ja",0,M34))</f>
        <v/>
      </c>
      <c r="R34" s="3" t="n"/>
    </row>
    <row r="35">
      <c r="A35" s="2" t="n"/>
      <c r="B35" s="3" t="n"/>
      <c r="C35" s="3" t="n"/>
      <c r="D35" s="3" t="n"/>
      <c r="E35" s="4" t="n"/>
      <c r="F35" s="2" t="n"/>
      <c r="G35" s="2" t="n"/>
      <c r="H35" s="2" t="n"/>
      <c r="I35" s="5" t="n"/>
      <c r="J35" s="6" t="n"/>
      <c r="K35" s="11">
        <f>IF(A35="","",IFERROR(VLOOKUP(F35,'Hebesätze'!$A$2:$E$151,4,FALSE),""))</f>
        <v/>
      </c>
      <c r="L35" s="12">
        <f>IF(A35="","",IFERROR(VLOOKUP(F35,'Hebesätze'!$A$2:$E$151,5,FALSE),""))</f>
        <v/>
      </c>
      <c r="M35" s="13">
        <f>IF(A35="","",IFERROR(J35*K35/100,0))</f>
        <v/>
      </c>
      <c r="N35" s="13">
        <f>IF(A35="","",IFERROR(M35/12,0))</f>
        <v/>
      </c>
      <c r="O35" s="14">
        <f>IF(A35="","",IFERROR(K35/'Dashboard'!$B$2-1,0))</f>
        <v/>
      </c>
      <c r="P35" s="2" t="n"/>
      <c r="Q35" s="13">
        <f>IF(A35="","",IF(P35="Ja",0,M35))</f>
        <v/>
      </c>
      <c r="R35" s="3" t="n"/>
    </row>
    <row r="36">
      <c r="A36" s="2" t="n"/>
      <c r="B36" s="3" t="n"/>
      <c r="C36" s="3" t="n"/>
      <c r="D36" s="3" t="n"/>
      <c r="E36" s="4" t="n"/>
      <c r="F36" s="2" t="n"/>
      <c r="G36" s="2" t="n"/>
      <c r="H36" s="2" t="n"/>
      <c r="I36" s="5" t="n"/>
      <c r="J36" s="6" t="n"/>
      <c r="K36" s="7">
        <f>IF(A36="","",IFERROR(VLOOKUP(F36,'Hebesätze'!$A$2:$E$151,4,FALSE),""))</f>
        <v/>
      </c>
      <c r="L36" s="8">
        <f>IF(A36="","",IFERROR(VLOOKUP(F36,'Hebesätze'!$A$2:$E$151,5,FALSE),""))</f>
        <v/>
      </c>
      <c r="M36" s="9">
        <f>IF(A36="","",IFERROR(J36*K36/100,0))</f>
        <v/>
      </c>
      <c r="N36" s="9">
        <f>IF(A36="","",IFERROR(M36/12,0))</f>
        <v/>
      </c>
      <c r="O36" s="10">
        <f>IF(A36="","",IFERROR(K36/'Dashboard'!$B$2-1,0))</f>
        <v/>
      </c>
      <c r="P36" s="2" t="n"/>
      <c r="Q36" s="9">
        <f>IF(A36="","",IF(P36="Ja",0,M36))</f>
        <v/>
      </c>
      <c r="R36" s="3" t="n"/>
    </row>
    <row r="37">
      <c r="A37" s="2" t="n"/>
      <c r="B37" s="3" t="n"/>
      <c r="C37" s="3" t="n"/>
      <c r="D37" s="3" t="n"/>
      <c r="E37" s="4" t="n"/>
      <c r="F37" s="2" t="n"/>
      <c r="G37" s="2" t="n"/>
      <c r="H37" s="2" t="n"/>
      <c r="I37" s="5" t="n"/>
      <c r="J37" s="6" t="n"/>
      <c r="K37" s="11">
        <f>IF(A37="","",IFERROR(VLOOKUP(F37,'Hebesätze'!$A$2:$E$151,4,FALSE),""))</f>
        <v/>
      </c>
      <c r="L37" s="12">
        <f>IF(A37="","",IFERROR(VLOOKUP(F37,'Hebesätze'!$A$2:$E$151,5,FALSE),""))</f>
        <v/>
      </c>
      <c r="M37" s="13">
        <f>IF(A37="","",IFERROR(J37*K37/100,0))</f>
        <v/>
      </c>
      <c r="N37" s="13">
        <f>IF(A37="","",IFERROR(M37/12,0))</f>
        <v/>
      </c>
      <c r="O37" s="14">
        <f>IF(A37="","",IFERROR(K37/'Dashboard'!$B$2-1,0))</f>
        <v/>
      </c>
      <c r="P37" s="2" t="n"/>
      <c r="Q37" s="13">
        <f>IF(A37="","",IF(P37="Ja",0,M37))</f>
        <v/>
      </c>
      <c r="R37" s="3" t="n"/>
    </row>
    <row r="38">
      <c r="A38" s="2" t="n"/>
      <c r="B38" s="3" t="n"/>
      <c r="C38" s="3" t="n"/>
      <c r="D38" s="3" t="n"/>
      <c r="E38" s="4" t="n"/>
      <c r="F38" s="2" t="n"/>
      <c r="G38" s="2" t="n"/>
      <c r="H38" s="2" t="n"/>
      <c r="I38" s="5" t="n"/>
      <c r="J38" s="6" t="n"/>
      <c r="K38" s="7">
        <f>IF(A38="","",IFERROR(VLOOKUP(F38,'Hebesätze'!$A$2:$E$151,4,FALSE),""))</f>
        <v/>
      </c>
      <c r="L38" s="8">
        <f>IF(A38="","",IFERROR(VLOOKUP(F38,'Hebesätze'!$A$2:$E$151,5,FALSE),""))</f>
        <v/>
      </c>
      <c r="M38" s="9">
        <f>IF(A38="","",IFERROR(J38*K38/100,0))</f>
        <v/>
      </c>
      <c r="N38" s="9">
        <f>IF(A38="","",IFERROR(M38/12,0))</f>
        <v/>
      </c>
      <c r="O38" s="10">
        <f>IF(A38="","",IFERROR(K38/'Dashboard'!$B$2-1,0))</f>
        <v/>
      </c>
      <c r="P38" s="2" t="n"/>
      <c r="Q38" s="9">
        <f>IF(A38="","",IF(P38="Ja",0,M38))</f>
        <v/>
      </c>
      <c r="R38" s="3" t="n"/>
    </row>
    <row r="39">
      <c r="A39" s="2" t="n"/>
      <c r="B39" s="3" t="n"/>
      <c r="C39" s="3" t="n"/>
      <c r="D39" s="3" t="n"/>
      <c r="E39" s="4" t="n"/>
      <c r="F39" s="2" t="n"/>
      <c r="G39" s="2" t="n"/>
      <c r="H39" s="2" t="n"/>
      <c r="I39" s="5" t="n"/>
      <c r="J39" s="6" t="n"/>
      <c r="K39" s="11">
        <f>IF(A39="","",IFERROR(VLOOKUP(F39,'Hebesätze'!$A$2:$E$151,4,FALSE),""))</f>
        <v/>
      </c>
      <c r="L39" s="12">
        <f>IF(A39="","",IFERROR(VLOOKUP(F39,'Hebesätze'!$A$2:$E$151,5,FALSE),""))</f>
        <v/>
      </c>
      <c r="M39" s="13">
        <f>IF(A39="","",IFERROR(J39*K39/100,0))</f>
        <v/>
      </c>
      <c r="N39" s="13">
        <f>IF(A39="","",IFERROR(M39/12,0))</f>
        <v/>
      </c>
      <c r="O39" s="14">
        <f>IF(A39="","",IFERROR(K39/'Dashboard'!$B$2-1,0))</f>
        <v/>
      </c>
      <c r="P39" s="2" t="n"/>
      <c r="Q39" s="13">
        <f>IF(A39="","",IF(P39="Ja",0,M39))</f>
        <v/>
      </c>
      <c r="R39" s="3" t="n"/>
    </row>
    <row r="40">
      <c r="A40" s="2" t="n"/>
      <c r="B40" s="3" t="n"/>
      <c r="C40" s="3" t="n"/>
      <c r="D40" s="3" t="n"/>
      <c r="E40" s="4" t="n"/>
      <c r="F40" s="2" t="n"/>
      <c r="G40" s="2" t="n"/>
      <c r="H40" s="2" t="n"/>
      <c r="I40" s="5" t="n"/>
      <c r="J40" s="6" t="n"/>
      <c r="K40" s="7">
        <f>IF(A40="","",IFERROR(VLOOKUP(F40,'Hebesätze'!$A$2:$E$151,4,FALSE),""))</f>
        <v/>
      </c>
      <c r="L40" s="8">
        <f>IF(A40="","",IFERROR(VLOOKUP(F40,'Hebesätze'!$A$2:$E$151,5,FALSE),""))</f>
        <v/>
      </c>
      <c r="M40" s="9">
        <f>IF(A40="","",IFERROR(J40*K40/100,0))</f>
        <v/>
      </c>
      <c r="N40" s="9">
        <f>IF(A40="","",IFERROR(M40/12,0))</f>
        <v/>
      </c>
      <c r="O40" s="10">
        <f>IF(A40="","",IFERROR(K40/'Dashboard'!$B$2-1,0))</f>
        <v/>
      </c>
      <c r="P40" s="2" t="n"/>
      <c r="Q40" s="9">
        <f>IF(A40="","",IF(P40="Ja",0,M40))</f>
        <v/>
      </c>
      <c r="R40" s="3" t="n"/>
    </row>
    <row r="41">
      <c r="A41" s="2" t="n"/>
      <c r="B41" s="3" t="n"/>
      <c r="C41" s="3" t="n"/>
      <c r="D41" s="3" t="n"/>
      <c r="E41" s="4" t="n"/>
      <c r="F41" s="2" t="n"/>
      <c r="G41" s="2" t="n"/>
      <c r="H41" s="2" t="n"/>
      <c r="I41" s="5" t="n"/>
      <c r="J41" s="6" t="n"/>
      <c r="K41" s="11">
        <f>IF(A41="","",IFERROR(VLOOKUP(F41,'Hebesätze'!$A$2:$E$151,4,FALSE),""))</f>
        <v/>
      </c>
      <c r="L41" s="12">
        <f>IF(A41="","",IFERROR(VLOOKUP(F41,'Hebesätze'!$A$2:$E$151,5,FALSE),""))</f>
        <v/>
      </c>
      <c r="M41" s="13">
        <f>IF(A41="","",IFERROR(J41*K41/100,0))</f>
        <v/>
      </c>
      <c r="N41" s="13">
        <f>IF(A41="","",IFERROR(M41/12,0))</f>
        <v/>
      </c>
      <c r="O41" s="14">
        <f>IF(A41="","",IFERROR(K41/'Dashboard'!$B$2-1,0))</f>
        <v/>
      </c>
      <c r="P41" s="2" t="n"/>
      <c r="Q41" s="13">
        <f>IF(A41="","",IF(P41="Ja",0,M41))</f>
        <v/>
      </c>
      <c r="R41" s="3" t="n"/>
    </row>
    <row r="42">
      <c r="A42" s="2" t="n"/>
      <c r="B42" s="3" t="n"/>
      <c r="C42" s="3" t="n"/>
      <c r="D42" s="3" t="n"/>
      <c r="E42" s="4" t="n"/>
      <c r="F42" s="2" t="n"/>
      <c r="G42" s="2" t="n"/>
      <c r="H42" s="2" t="n"/>
      <c r="I42" s="5" t="n"/>
      <c r="J42" s="6" t="n"/>
      <c r="K42" s="7">
        <f>IF(A42="","",IFERROR(VLOOKUP(F42,'Hebesätze'!$A$2:$E$151,4,FALSE),""))</f>
        <v/>
      </c>
      <c r="L42" s="8">
        <f>IF(A42="","",IFERROR(VLOOKUP(F42,'Hebesätze'!$A$2:$E$151,5,FALSE),""))</f>
        <v/>
      </c>
      <c r="M42" s="9">
        <f>IF(A42="","",IFERROR(J42*K42/100,0))</f>
        <v/>
      </c>
      <c r="N42" s="9">
        <f>IF(A42="","",IFERROR(M42/12,0))</f>
        <v/>
      </c>
      <c r="O42" s="10">
        <f>IF(A42="","",IFERROR(K42/'Dashboard'!$B$2-1,0))</f>
        <v/>
      </c>
      <c r="P42" s="2" t="n"/>
      <c r="Q42" s="9">
        <f>IF(A42="","",IF(P42="Ja",0,M42))</f>
        <v/>
      </c>
      <c r="R42" s="3" t="n"/>
    </row>
    <row r="43">
      <c r="A43" s="2" t="n"/>
      <c r="B43" s="3" t="n"/>
      <c r="C43" s="3" t="n"/>
      <c r="D43" s="3" t="n"/>
      <c r="E43" s="4" t="n"/>
      <c r="F43" s="2" t="n"/>
      <c r="G43" s="2" t="n"/>
      <c r="H43" s="2" t="n"/>
      <c r="I43" s="5" t="n"/>
      <c r="J43" s="6" t="n"/>
      <c r="K43" s="11">
        <f>IF(A43="","",IFERROR(VLOOKUP(F43,'Hebesätze'!$A$2:$E$151,4,FALSE),""))</f>
        <v/>
      </c>
      <c r="L43" s="12">
        <f>IF(A43="","",IFERROR(VLOOKUP(F43,'Hebesätze'!$A$2:$E$151,5,FALSE),""))</f>
        <v/>
      </c>
      <c r="M43" s="13">
        <f>IF(A43="","",IFERROR(J43*K43/100,0))</f>
        <v/>
      </c>
      <c r="N43" s="13">
        <f>IF(A43="","",IFERROR(M43/12,0))</f>
        <v/>
      </c>
      <c r="O43" s="14">
        <f>IF(A43="","",IFERROR(K43/'Dashboard'!$B$2-1,0))</f>
        <v/>
      </c>
      <c r="P43" s="2" t="n"/>
      <c r="Q43" s="13">
        <f>IF(A43="","",IF(P43="Ja",0,M43))</f>
        <v/>
      </c>
      <c r="R43" s="3" t="n"/>
    </row>
    <row r="44">
      <c r="A44" s="2" t="n"/>
      <c r="B44" s="3" t="n"/>
      <c r="C44" s="3" t="n"/>
      <c r="D44" s="3" t="n"/>
      <c r="E44" s="4" t="n"/>
      <c r="F44" s="2" t="n"/>
      <c r="G44" s="2" t="n"/>
      <c r="H44" s="2" t="n"/>
      <c r="I44" s="5" t="n"/>
      <c r="J44" s="6" t="n"/>
      <c r="K44" s="7">
        <f>IF(A44="","",IFERROR(VLOOKUP(F44,'Hebesätze'!$A$2:$E$151,4,FALSE),""))</f>
        <v/>
      </c>
      <c r="L44" s="8">
        <f>IF(A44="","",IFERROR(VLOOKUP(F44,'Hebesätze'!$A$2:$E$151,5,FALSE),""))</f>
        <v/>
      </c>
      <c r="M44" s="9">
        <f>IF(A44="","",IFERROR(J44*K44/100,0))</f>
        <v/>
      </c>
      <c r="N44" s="9">
        <f>IF(A44="","",IFERROR(M44/12,0))</f>
        <v/>
      </c>
      <c r="O44" s="10">
        <f>IF(A44="","",IFERROR(K44/'Dashboard'!$B$2-1,0))</f>
        <v/>
      </c>
      <c r="P44" s="2" t="n"/>
      <c r="Q44" s="9">
        <f>IF(A44="","",IF(P44="Ja",0,M44))</f>
        <v/>
      </c>
      <c r="R44" s="3" t="n"/>
    </row>
    <row r="45">
      <c r="A45" s="2" t="n"/>
      <c r="B45" s="3" t="n"/>
      <c r="C45" s="3" t="n"/>
      <c r="D45" s="3" t="n"/>
      <c r="E45" s="4" t="n"/>
      <c r="F45" s="2" t="n"/>
      <c r="G45" s="2" t="n"/>
      <c r="H45" s="2" t="n"/>
      <c r="I45" s="5" t="n"/>
      <c r="J45" s="6" t="n"/>
      <c r="K45" s="11">
        <f>IF(A45="","",IFERROR(VLOOKUP(F45,'Hebesätze'!$A$2:$E$151,4,FALSE),""))</f>
        <v/>
      </c>
      <c r="L45" s="12">
        <f>IF(A45="","",IFERROR(VLOOKUP(F45,'Hebesätze'!$A$2:$E$151,5,FALSE),""))</f>
        <v/>
      </c>
      <c r="M45" s="13">
        <f>IF(A45="","",IFERROR(J45*K45/100,0))</f>
        <v/>
      </c>
      <c r="N45" s="13">
        <f>IF(A45="","",IFERROR(M45/12,0))</f>
        <v/>
      </c>
      <c r="O45" s="14">
        <f>IF(A45="","",IFERROR(K45/'Dashboard'!$B$2-1,0))</f>
        <v/>
      </c>
      <c r="P45" s="2" t="n"/>
      <c r="Q45" s="13">
        <f>IF(A45="","",IF(P45="Ja",0,M45))</f>
        <v/>
      </c>
      <c r="R45" s="3" t="n"/>
    </row>
    <row r="46">
      <c r="A46" s="2" t="n"/>
      <c r="B46" s="3" t="n"/>
      <c r="C46" s="3" t="n"/>
      <c r="D46" s="3" t="n"/>
      <c r="E46" s="4" t="n"/>
      <c r="F46" s="2" t="n"/>
      <c r="G46" s="2" t="n"/>
      <c r="H46" s="2" t="n"/>
      <c r="I46" s="5" t="n"/>
      <c r="J46" s="6" t="n"/>
      <c r="K46" s="7">
        <f>IF(A46="","",IFERROR(VLOOKUP(F46,'Hebesätze'!$A$2:$E$151,4,FALSE),""))</f>
        <v/>
      </c>
      <c r="L46" s="8">
        <f>IF(A46="","",IFERROR(VLOOKUP(F46,'Hebesätze'!$A$2:$E$151,5,FALSE),""))</f>
        <v/>
      </c>
      <c r="M46" s="9">
        <f>IF(A46="","",IFERROR(J46*K46/100,0))</f>
        <v/>
      </c>
      <c r="N46" s="9">
        <f>IF(A46="","",IFERROR(M46/12,0))</f>
        <v/>
      </c>
      <c r="O46" s="10">
        <f>IF(A46="","",IFERROR(K46/'Dashboard'!$B$2-1,0))</f>
        <v/>
      </c>
      <c r="P46" s="2" t="n"/>
      <c r="Q46" s="9">
        <f>IF(A46="","",IF(P46="Ja",0,M46))</f>
        <v/>
      </c>
      <c r="R46" s="3" t="n"/>
    </row>
    <row r="47">
      <c r="A47" s="2" t="n"/>
      <c r="B47" s="3" t="n"/>
      <c r="C47" s="3" t="n"/>
      <c r="D47" s="3" t="n"/>
      <c r="E47" s="4" t="n"/>
      <c r="F47" s="2" t="n"/>
      <c r="G47" s="2" t="n"/>
      <c r="H47" s="2" t="n"/>
      <c r="I47" s="5" t="n"/>
      <c r="J47" s="6" t="n"/>
      <c r="K47" s="11">
        <f>IF(A47="","",IFERROR(VLOOKUP(F47,'Hebesätze'!$A$2:$E$151,4,FALSE),""))</f>
        <v/>
      </c>
      <c r="L47" s="12">
        <f>IF(A47="","",IFERROR(VLOOKUP(F47,'Hebesätze'!$A$2:$E$151,5,FALSE),""))</f>
        <v/>
      </c>
      <c r="M47" s="13">
        <f>IF(A47="","",IFERROR(J47*K47/100,0))</f>
        <v/>
      </c>
      <c r="N47" s="13">
        <f>IF(A47="","",IFERROR(M47/12,0))</f>
        <v/>
      </c>
      <c r="O47" s="14">
        <f>IF(A47="","",IFERROR(K47/'Dashboard'!$B$2-1,0))</f>
        <v/>
      </c>
      <c r="P47" s="2" t="n"/>
      <c r="Q47" s="13">
        <f>IF(A47="","",IF(P47="Ja",0,M47))</f>
        <v/>
      </c>
      <c r="R47" s="3" t="n"/>
    </row>
    <row r="48">
      <c r="A48" s="2" t="n"/>
      <c r="B48" s="3" t="n"/>
      <c r="C48" s="3" t="n"/>
      <c r="D48" s="3" t="n"/>
      <c r="E48" s="4" t="n"/>
      <c r="F48" s="2" t="n"/>
      <c r="G48" s="2" t="n"/>
      <c r="H48" s="2" t="n"/>
      <c r="I48" s="5" t="n"/>
      <c r="J48" s="6" t="n"/>
      <c r="K48" s="7">
        <f>IF(A48="","",IFERROR(VLOOKUP(F48,'Hebesätze'!$A$2:$E$151,4,FALSE),""))</f>
        <v/>
      </c>
      <c r="L48" s="8">
        <f>IF(A48="","",IFERROR(VLOOKUP(F48,'Hebesätze'!$A$2:$E$151,5,FALSE),""))</f>
        <v/>
      </c>
      <c r="M48" s="9">
        <f>IF(A48="","",IFERROR(J48*K48/100,0))</f>
        <v/>
      </c>
      <c r="N48" s="9">
        <f>IF(A48="","",IFERROR(M48/12,0))</f>
        <v/>
      </c>
      <c r="O48" s="10">
        <f>IF(A48="","",IFERROR(K48/'Dashboard'!$B$2-1,0))</f>
        <v/>
      </c>
      <c r="P48" s="2" t="n"/>
      <c r="Q48" s="9">
        <f>IF(A48="","",IF(P48="Ja",0,M48))</f>
        <v/>
      </c>
      <c r="R48" s="3" t="n"/>
    </row>
    <row r="49">
      <c r="A49" s="2" t="n"/>
      <c r="B49" s="3" t="n"/>
      <c r="C49" s="3" t="n"/>
      <c r="D49" s="3" t="n"/>
      <c r="E49" s="4" t="n"/>
      <c r="F49" s="2" t="n"/>
      <c r="G49" s="2" t="n"/>
      <c r="H49" s="2" t="n"/>
      <c r="I49" s="5" t="n"/>
      <c r="J49" s="6" t="n"/>
      <c r="K49" s="11">
        <f>IF(A49="","",IFERROR(VLOOKUP(F49,'Hebesätze'!$A$2:$E$151,4,FALSE),""))</f>
        <v/>
      </c>
      <c r="L49" s="12">
        <f>IF(A49="","",IFERROR(VLOOKUP(F49,'Hebesätze'!$A$2:$E$151,5,FALSE),""))</f>
        <v/>
      </c>
      <c r="M49" s="13">
        <f>IF(A49="","",IFERROR(J49*K49/100,0))</f>
        <v/>
      </c>
      <c r="N49" s="13">
        <f>IF(A49="","",IFERROR(M49/12,0))</f>
        <v/>
      </c>
      <c r="O49" s="14">
        <f>IF(A49="","",IFERROR(K49/'Dashboard'!$B$2-1,0))</f>
        <v/>
      </c>
      <c r="P49" s="2" t="n"/>
      <c r="Q49" s="13">
        <f>IF(A49="","",IF(P49="Ja",0,M49))</f>
        <v/>
      </c>
      <c r="R49" s="3" t="n"/>
    </row>
    <row r="50">
      <c r="A50" s="2" t="n"/>
      <c r="B50" s="3" t="n"/>
      <c r="C50" s="3" t="n"/>
      <c r="D50" s="3" t="n"/>
      <c r="E50" s="4" t="n"/>
      <c r="F50" s="2" t="n"/>
      <c r="G50" s="2" t="n"/>
      <c r="H50" s="2" t="n"/>
      <c r="I50" s="5" t="n"/>
      <c r="J50" s="6" t="n"/>
      <c r="K50" s="7">
        <f>IF(A50="","",IFERROR(VLOOKUP(F50,'Hebesätze'!$A$2:$E$151,4,FALSE),""))</f>
        <v/>
      </c>
      <c r="L50" s="8">
        <f>IF(A50="","",IFERROR(VLOOKUP(F50,'Hebesätze'!$A$2:$E$151,5,FALSE),""))</f>
        <v/>
      </c>
      <c r="M50" s="9">
        <f>IF(A50="","",IFERROR(J50*K50/100,0))</f>
        <v/>
      </c>
      <c r="N50" s="9">
        <f>IF(A50="","",IFERROR(M50/12,0))</f>
        <v/>
      </c>
      <c r="O50" s="10">
        <f>IF(A50="","",IFERROR(K50/'Dashboard'!$B$2-1,0))</f>
        <v/>
      </c>
      <c r="P50" s="2" t="n"/>
      <c r="Q50" s="9">
        <f>IF(A50="","",IF(P50="Ja",0,M50))</f>
        <v/>
      </c>
      <c r="R50" s="3" t="n"/>
    </row>
    <row r="51">
      <c r="A51" s="2" t="n"/>
      <c r="B51" s="3" t="n"/>
      <c r="C51" s="3" t="n"/>
      <c r="D51" s="3" t="n"/>
      <c r="E51" s="4" t="n"/>
      <c r="F51" s="2" t="n"/>
      <c r="G51" s="2" t="n"/>
      <c r="H51" s="2" t="n"/>
      <c r="I51" s="5" t="n"/>
      <c r="J51" s="6" t="n"/>
      <c r="K51" s="11">
        <f>IF(A51="","",IFERROR(VLOOKUP(F51,'Hebesätze'!$A$2:$E$151,4,FALSE),""))</f>
        <v/>
      </c>
      <c r="L51" s="12">
        <f>IF(A51="","",IFERROR(VLOOKUP(F51,'Hebesätze'!$A$2:$E$151,5,FALSE),""))</f>
        <v/>
      </c>
      <c r="M51" s="13">
        <f>IF(A51="","",IFERROR(J51*K51/100,0))</f>
        <v/>
      </c>
      <c r="N51" s="13">
        <f>IF(A51="","",IFERROR(M51/12,0))</f>
        <v/>
      </c>
      <c r="O51" s="14">
        <f>IF(A51="","",IFERROR(K51/'Dashboard'!$B$2-1,0))</f>
        <v/>
      </c>
      <c r="P51" s="2" t="n"/>
      <c r="Q51" s="13">
        <f>IF(A51="","",IF(P51="Ja",0,M51))</f>
        <v/>
      </c>
      <c r="R51" s="3" t="n"/>
    </row>
    <row r="52">
      <c r="A52" s="2" t="n"/>
      <c r="B52" s="3" t="n"/>
      <c r="C52" s="3" t="n"/>
      <c r="D52" s="3" t="n"/>
      <c r="E52" s="4" t="n"/>
      <c r="F52" s="2" t="n"/>
      <c r="G52" s="2" t="n"/>
      <c r="H52" s="2" t="n"/>
      <c r="I52" s="5" t="n"/>
      <c r="J52" s="6" t="n"/>
      <c r="K52" s="7">
        <f>IF(A52="","",IFERROR(VLOOKUP(F52,'Hebesätze'!$A$2:$E$151,4,FALSE),""))</f>
        <v/>
      </c>
      <c r="L52" s="8">
        <f>IF(A52="","",IFERROR(VLOOKUP(F52,'Hebesätze'!$A$2:$E$151,5,FALSE),""))</f>
        <v/>
      </c>
      <c r="M52" s="9">
        <f>IF(A52="","",IFERROR(J52*K52/100,0))</f>
        <v/>
      </c>
      <c r="N52" s="9">
        <f>IF(A52="","",IFERROR(M52/12,0))</f>
        <v/>
      </c>
      <c r="O52" s="10">
        <f>IF(A52="","",IFERROR(K52/'Dashboard'!$B$2-1,0))</f>
        <v/>
      </c>
      <c r="P52" s="2" t="n"/>
      <c r="Q52" s="9">
        <f>IF(A52="","",IF(P52="Ja",0,M52))</f>
        <v/>
      </c>
      <c r="R52" s="3" t="n"/>
    </row>
    <row r="53">
      <c r="A53" s="2" t="n"/>
      <c r="B53" s="3" t="n"/>
      <c r="C53" s="3" t="n"/>
      <c r="D53" s="3" t="n"/>
      <c r="E53" s="4" t="n"/>
      <c r="F53" s="2" t="n"/>
      <c r="G53" s="2" t="n"/>
      <c r="H53" s="2" t="n"/>
      <c r="I53" s="5" t="n"/>
      <c r="J53" s="6" t="n"/>
      <c r="K53" s="11">
        <f>IF(A53="","",IFERROR(VLOOKUP(F53,'Hebesätze'!$A$2:$E$151,4,FALSE),""))</f>
        <v/>
      </c>
      <c r="L53" s="12">
        <f>IF(A53="","",IFERROR(VLOOKUP(F53,'Hebesätze'!$A$2:$E$151,5,FALSE),""))</f>
        <v/>
      </c>
      <c r="M53" s="13">
        <f>IF(A53="","",IFERROR(J53*K53/100,0))</f>
        <v/>
      </c>
      <c r="N53" s="13">
        <f>IF(A53="","",IFERROR(M53/12,0))</f>
        <v/>
      </c>
      <c r="O53" s="14">
        <f>IF(A53="","",IFERROR(K53/'Dashboard'!$B$2-1,0))</f>
        <v/>
      </c>
      <c r="P53" s="2" t="n"/>
      <c r="Q53" s="13">
        <f>IF(A53="","",IF(P53="Ja",0,M53))</f>
        <v/>
      </c>
      <c r="R53" s="3" t="n"/>
    </row>
    <row r="54">
      <c r="A54" s="2" t="n"/>
      <c r="B54" s="3" t="n"/>
      <c r="C54" s="3" t="n"/>
      <c r="D54" s="3" t="n"/>
      <c r="E54" s="4" t="n"/>
      <c r="F54" s="2" t="n"/>
      <c r="G54" s="2" t="n"/>
      <c r="H54" s="2" t="n"/>
      <c r="I54" s="5" t="n"/>
      <c r="J54" s="6" t="n"/>
      <c r="K54" s="7">
        <f>IF(A54="","",IFERROR(VLOOKUP(F54,'Hebesätze'!$A$2:$E$151,4,FALSE),""))</f>
        <v/>
      </c>
      <c r="L54" s="8">
        <f>IF(A54="","",IFERROR(VLOOKUP(F54,'Hebesätze'!$A$2:$E$151,5,FALSE),""))</f>
        <v/>
      </c>
      <c r="M54" s="9">
        <f>IF(A54="","",IFERROR(J54*K54/100,0))</f>
        <v/>
      </c>
      <c r="N54" s="9">
        <f>IF(A54="","",IFERROR(M54/12,0))</f>
        <v/>
      </c>
      <c r="O54" s="10">
        <f>IF(A54="","",IFERROR(K54/'Dashboard'!$B$2-1,0))</f>
        <v/>
      </c>
      <c r="P54" s="2" t="n"/>
      <c r="Q54" s="9">
        <f>IF(A54="","",IF(P54="Ja",0,M54))</f>
        <v/>
      </c>
      <c r="R54" s="3" t="n"/>
    </row>
    <row r="55">
      <c r="A55" s="2" t="n"/>
      <c r="B55" s="3" t="n"/>
      <c r="C55" s="3" t="n"/>
      <c r="D55" s="3" t="n"/>
      <c r="E55" s="4" t="n"/>
      <c r="F55" s="2" t="n"/>
      <c r="G55" s="2" t="n"/>
      <c r="H55" s="2" t="n"/>
      <c r="I55" s="5" t="n"/>
      <c r="J55" s="6" t="n"/>
      <c r="K55" s="11">
        <f>IF(A55="","",IFERROR(VLOOKUP(F55,'Hebesätze'!$A$2:$E$151,4,FALSE),""))</f>
        <v/>
      </c>
      <c r="L55" s="12">
        <f>IF(A55="","",IFERROR(VLOOKUP(F55,'Hebesätze'!$A$2:$E$151,5,FALSE),""))</f>
        <v/>
      </c>
      <c r="M55" s="13">
        <f>IF(A55="","",IFERROR(J55*K55/100,0))</f>
        <v/>
      </c>
      <c r="N55" s="13">
        <f>IF(A55="","",IFERROR(M55/12,0))</f>
        <v/>
      </c>
      <c r="O55" s="14">
        <f>IF(A55="","",IFERROR(K55/'Dashboard'!$B$2-1,0))</f>
        <v/>
      </c>
      <c r="P55" s="2" t="n"/>
      <c r="Q55" s="13">
        <f>IF(A55="","",IF(P55="Ja",0,M55))</f>
        <v/>
      </c>
      <c r="R55" s="3" t="n"/>
    </row>
    <row r="56">
      <c r="A56" s="2" t="n"/>
      <c r="B56" s="3" t="n"/>
      <c r="C56" s="3" t="n"/>
      <c r="D56" s="3" t="n"/>
      <c r="E56" s="4" t="n"/>
      <c r="F56" s="2" t="n"/>
      <c r="G56" s="2" t="n"/>
      <c r="H56" s="2" t="n"/>
      <c r="I56" s="5" t="n"/>
      <c r="J56" s="6" t="n"/>
      <c r="K56" s="7">
        <f>IF(A56="","",IFERROR(VLOOKUP(F56,'Hebesätze'!$A$2:$E$151,4,FALSE),""))</f>
        <v/>
      </c>
      <c r="L56" s="8">
        <f>IF(A56="","",IFERROR(VLOOKUP(F56,'Hebesätze'!$A$2:$E$151,5,FALSE),""))</f>
        <v/>
      </c>
      <c r="M56" s="9">
        <f>IF(A56="","",IFERROR(J56*K56/100,0))</f>
        <v/>
      </c>
      <c r="N56" s="9">
        <f>IF(A56="","",IFERROR(M56/12,0))</f>
        <v/>
      </c>
      <c r="O56" s="10">
        <f>IF(A56="","",IFERROR(K56/'Dashboard'!$B$2-1,0))</f>
        <v/>
      </c>
      <c r="P56" s="2" t="n"/>
      <c r="Q56" s="9">
        <f>IF(A56="","",IF(P56="Ja",0,M56))</f>
        <v/>
      </c>
      <c r="R56" s="3" t="n"/>
    </row>
    <row r="57">
      <c r="A57" s="2" t="n"/>
      <c r="B57" s="3" t="n"/>
      <c r="C57" s="3" t="n"/>
      <c r="D57" s="3" t="n"/>
      <c r="E57" s="4" t="n"/>
      <c r="F57" s="2" t="n"/>
      <c r="G57" s="2" t="n"/>
      <c r="H57" s="2" t="n"/>
      <c r="I57" s="5" t="n"/>
      <c r="J57" s="6" t="n"/>
      <c r="K57" s="11">
        <f>IF(A57="","",IFERROR(VLOOKUP(F57,'Hebesätze'!$A$2:$E$151,4,FALSE),""))</f>
        <v/>
      </c>
      <c r="L57" s="12">
        <f>IF(A57="","",IFERROR(VLOOKUP(F57,'Hebesätze'!$A$2:$E$151,5,FALSE),""))</f>
        <v/>
      </c>
      <c r="M57" s="13">
        <f>IF(A57="","",IFERROR(J57*K57/100,0))</f>
        <v/>
      </c>
      <c r="N57" s="13">
        <f>IF(A57="","",IFERROR(M57/12,0))</f>
        <v/>
      </c>
      <c r="O57" s="14">
        <f>IF(A57="","",IFERROR(K57/'Dashboard'!$B$2-1,0))</f>
        <v/>
      </c>
      <c r="P57" s="2" t="n"/>
      <c r="Q57" s="13">
        <f>IF(A57="","",IF(P57="Ja",0,M57))</f>
        <v/>
      </c>
      <c r="R57" s="3" t="n"/>
    </row>
    <row r="58">
      <c r="A58" s="2" t="n"/>
      <c r="B58" s="3" t="n"/>
      <c r="C58" s="3" t="n"/>
      <c r="D58" s="3" t="n"/>
      <c r="E58" s="4" t="n"/>
      <c r="F58" s="2" t="n"/>
      <c r="G58" s="2" t="n"/>
      <c r="H58" s="2" t="n"/>
      <c r="I58" s="5" t="n"/>
      <c r="J58" s="6" t="n"/>
      <c r="K58" s="7">
        <f>IF(A58="","",IFERROR(VLOOKUP(F58,'Hebesätze'!$A$2:$E$151,4,FALSE),""))</f>
        <v/>
      </c>
      <c r="L58" s="8">
        <f>IF(A58="","",IFERROR(VLOOKUP(F58,'Hebesätze'!$A$2:$E$151,5,FALSE),""))</f>
        <v/>
      </c>
      <c r="M58" s="9">
        <f>IF(A58="","",IFERROR(J58*K58/100,0))</f>
        <v/>
      </c>
      <c r="N58" s="9">
        <f>IF(A58="","",IFERROR(M58/12,0))</f>
        <v/>
      </c>
      <c r="O58" s="10">
        <f>IF(A58="","",IFERROR(K58/'Dashboard'!$B$2-1,0))</f>
        <v/>
      </c>
      <c r="P58" s="2" t="n"/>
      <c r="Q58" s="9">
        <f>IF(A58="","",IF(P58="Ja",0,M58))</f>
        <v/>
      </c>
      <c r="R58" s="3" t="n"/>
    </row>
    <row r="59">
      <c r="A59" s="2" t="n"/>
      <c r="B59" s="3" t="n"/>
      <c r="C59" s="3" t="n"/>
      <c r="D59" s="3" t="n"/>
      <c r="E59" s="4" t="n"/>
      <c r="F59" s="2" t="n"/>
      <c r="G59" s="2" t="n"/>
      <c r="H59" s="2" t="n"/>
      <c r="I59" s="5" t="n"/>
      <c r="J59" s="6" t="n"/>
      <c r="K59" s="11">
        <f>IF(A59="","",IFERROR(VLOOKUP(F59,'Hebesätze'!$A$2:$E$151,4,FALSE),""))</f>
        <v/>
      </c>
      <c r="L59" s="12">
        <f>IF(A59="","",IFERROR(VLOOKUP(F59,'Hebesätze'!$A$2:$E$151,5,FALSE),""))</f>
        <v/>
      </c>
      <c r="M59" s="13">
        <f>IF(A59="","",IFERROR(J59*K59/100,0))</f>
        <v/>
      </c>
      <c r="N59" s="13">
        <f>IF(A59="","",IFERROR(M59/12,0))</f>
        <v/>
      </c>
      <c r="O59" s="14">
        <f>IF(A59="","",IFERROR(K59/'Dashboard'!$B$2-1,0))</f>
        <v/>
      </c>
      <c r="P59" s="2" t="n"/>
      <c r="Q59" s="13">
        <f>IF(A59="","",IF(P59="Ja",0,M59))</f>
        <v/>
      </c>
      <c r="R59" s="3" t="n"/>
    </row>
    <row r="60">
      <c r="A60" s="2" t="n"/>
      <c r="B60" s="3" t="n"/>
      <c r="C60" s="3" t="n"/>
      <c r="D60" s="3" t="n"/>
      <c r="E60" s="4" t="n"/>
      <c r="F60" s="2" t="n"/>
      <c r="G60" s="2" t="n"/>
      <c r="H60" s="2" t="n"/>
      <c r="I60" s="5" t="n"/>
      <c r="J60" s="6" t="n"/>
      <c r="K60" s="7">
        <f>IF(A60="","",IFERROR(VLOOKUP(F60,'Hebesätze'!$A$2:$E$151,4,FALSE),""))</f>
        <v/>
      </c>
      <c r="L60" s="8">
        <f>IF(A60="","",IFERROR(VLOOKUP(F60,'Hebesätze'!$A$2:$E$151,5,FALSE),""))</f>
        <v/>
      </c>
      <c r="M60" s="9">
        <f>IF(A60="","",IFERROR(J60*K60/100,0))</f>
        <v/>
      </c>
      <c r="N60" s="9">
        <f>IF(A60="","",IFERROR(M60/12,0))</f>
        <v/>
      </c>
      <c r="O60" s="10">
        <f>IF(A60="","",IFERROR(K60/'Dashboard'!$B$2-1,0))</f>
        <v/>
      </c>
      <c r="P60" s="2" t="n"/>
      <c r="Q60" s="9">
        <f>IF(A60="","",IF(P60="Ja",0,M60))</f>
        <v/>
      </c>
      <c r="R60" s="3" t="n"/>
    </row>
    <row r="61">
      <c r="A61" s="2" t="n"/>
      <c r="B61" s="3" t="n"/>
      <c r="C61" s="3" t="n"/>
      <c r="D61" s="3" t="n"/>
      <c r="E61" s="4" t="n"/>
      <c r="F61" s="2" t="n"/>
      <c r="G61" s="2" t="n"/>
      <c r="H61" s="2" t="n"/>
      <c r="I61" s="5" t="n"/>
      <c r="J61" s="6" t="n"/>
      <c r="K61" s="11">
        <f>IF(A61="","",IFERROR(VLOOKUP(F61,'Hebesätze'!$A$2:$E$151,4,FALSE),""))</f>
        <v/>
      </c>
      <c r="L61" s="12">
        <f>IF(A61="","",IFERROR(VLOOKUP(F61,'Hebesätze'!$A$2:$E$151,5,FALSE),""))</f>
        <v/>
      </c>
      <c r="M61" s="13">
        <f>IF(A61="","",IFERROR(J61*K61/100,0))</f>
        <v/>
      </c>
      <c r="N61" s="13">
        <f>IF(A61="","",IFERROR(M61/12,0))</f>
        <v/>
      </c>
      <c r="O61" s="14">
        <f>IF(A61="","",IFERROR(K61/'Dashboard'!$B$2-1,0))</f>
        <v/>
      </c>
      <c r="P61" s="2" t="n"/>
      <c r="Q61" s="13">
        <f>IF(A61="","",IF(P61="Ja",0,M61))</f>
        <v/>
      </c>
      <c r="R61" s="3" t="n"/>
    </row>
    <row r="62">
      <c r="A62" s="2" t="n"/>
      <c r="B62" s="3" t="n"/>
      <c r="C62" s="3" t="n"/>
      <c r="D62" s="3" t="n"/>
      <c r="E62" s="4" t="n"/>
      <c r="F62" s="2" t="n"/>
      <c r="G62" s="2" t="n"/>
      <c r="H62" s="2" t="n"/>
      <c r="I62" s="5" t="n"/>
      <c r="J62" s="6" t="n"/>
      <c r="K62" s="7">
        <f>IF(A62="","",IFERROR(VLOOKUP(F62,'Hebesätze'!$A$2:$E$151,4,FALSE),""))</f>
        <v/>
      </c>
      <c r="L62" s="8">
        <f>IF(A62="","",IFERROR(VLOOKUP(F62,'Hebesätze'!$A$2:$E$151,5,FALSE),""))</f>
        <v/>
      </c>
      <c r="M62" s="9">
        <f>IF(A62="","",IFERROR(J62*K62/100,0))</f>
        <v/>
      </c>
      <c r="N62" s="9">
        <f>IF(A62="","",IFERROR(M62/12,0))</f>
        <v/>
      </c>
      <c r="O62" s="10">
        <f>IF(A62="","",IFERROR(K62/'Dashboard'!$B$2-1,0))</f>
        <v/>
      </c>
      <c r="P62" s="2" t="n"/>
      <c r="Q62" s="9">
        <f>IF(A62="","",IF(P62="Ja",0,M62))</f>
        <v/>
      </c>
      <c r="R62" s="3" t="n"/>
    </row>
    <row r="63">
      <c r="A63" s="2" t="n"/>
      <c r="B63" s="3" t="n"/>
      <c r="C63" s="3" t="n"/>
      <c r="D63" s="3" t="n"/>
      <c r="E63" s="4" t="n"/>
      <c r="F63" s="2" t="n"/>
      <c r="G63" s="2" t="n"/>
      <c r="H63" s="2" t="n"/>
      <c r="I63" s="5" t="n"/>
      <c r="J63" s="6" t="n"/>
      <c r="K63" s="11">
        <f>IF(A63="","",IFERROR(VLOOKUP(F63,'Hebesätze'!$A$2:$E$151,4,FALSE),""))</f>
        <v/>
      </c>
      <c r="L63" s="12">
        <f>IF(A63="","",IFERROR(VLOOKUP(F63,'Hebesätze'!$A$2:$E$151,5,FALSE),""))</f>
        <v/>
      </c>
      <c r="M63" s="13">
        <f>IF(A63="","",IFERROR(J63*K63/100,0))</f>
        <v/>
      </c>
      <c r="N63" s="13">
        <f>IF(A63="","",IFERROR(M63/12,0))</f>
        <v/>
      </c>
      <c r="O63" s="14">
        <f>IF(A63="","",IFERROR(K63/'Dashboard'!$B$2-1,0))</f>
        <v/>
      </c>
      <c r="P63" s="2" t="n"/>
      <c r="Q63" s="13">
        <f>IF(A63="","",IF(P63="Ja",0,M63))</f>
        <v/>
      </c>
      <c r="R63" s="3" t="n"/>
    </row>
    <row r="64">
      <c r="A64" s="2" t="n"/>
      <c r="B64" s="3" t="n"/>
      <c r="C64" s="3" t="n"/>
      <c r="D64" s="3" t="n"/>
      <c r="E64" s="4" t="n"/>
      <c r="F64" s="2" t="n"/>
      <c r="G64" s="2" t="n"/>
      <c r="H64" s="2" t="n"/>
      <c r="I64" s="5" t="n"/>
      <c r="J64" s="6" t="n"/>
      <c r="K64" s="7">
        <f>IF(A64="","",IFERROR(VLOOKUP(F64,'Hebesätze'!$A$2:$E$151,4,FALSE),""))</f>
        <v/>
      </c>
      <c r="L64" s="8">
        <f>IF(A64="","",IFERROR(VLOOKUP(F64,'Hebesätze'!$A$2:$E$151,5,FALSE),""))</f>
        <v/>
      </c>
      <c r="M64" s="9">
        <f>IF(A64="","",IFERROR(J64*K64/100,0))</f>
        <v/>
      </c>
      <c r="N64" s="9">
        <f>IF(A64="","",IFERROR(M64/12,0))</f>
        <v/>
      </c>
      <c r="O64" s="10">
        <f>IF(A64="","",IFERROR(K64/'Dashboard'!$B$2-1,0))</f>
        <v/>
      </c>
      <c r="P64" s="2" t="n"/>
      <c r="Q64" s="9">
        <f>IF(A64="","",IF(P64="Ja",0,M64))</f>
        <v/>
      </c>
      <c r="R64" s="3" t="n"/>
    </row>
    <row r="65">
      <c r="A65" s="2" t="n"/>
      <c r="B65" s="3" t="n"/>
      <c r="C65" s="3" t="n"/>
      <c r="D65" s="3" t="n"/>
      <c r="E65" s="4" t="n"/>
      <c r="F65" s="2" t="n"/>
      <c r="G65" s="2" t="n"/>
      <c r="H65" s="2" t="n"/>
      <c r="I65" s="5" t="n"/>
      <c r="J65" s="6" t="n"/>
      <c r="K65" s="11">
        <f>IF(A65="","",IFERROR(VLOOKUP(F65,'Hebesätze'!$A$2:$E$151,4,FALSE),""))</f>
        <v/>
      </c>
      <c r="L65" s="12">
        <f>IF(A65="","",IFERROR(VLOOKUP(F65,'Hebesätze'!$A$2:$E$151,5,FALSE),""))</f>
        <v/>
      </c>
      <c r="M65" s="13">
        <f>IF(A65="","",IFERROR(J65*K65/100,0))</f>
        <v/>
      </c>
      <c r="N65" s="13">
        <f>IF(A65="","",IFERROR(M65/12,0))</f>
        <v/>
      </c>
      <c r="O65" s="14">
        <f>IF(A65="","",IFERROR(K65/'Dashboard'!$B$2-1,0))</f>
        <v/>
      </c>
      <c r="P65" s="2" t="n"/>
      <c r="Q65" s="13">
        <f>IF(A65="","",IF(P65="Ja",0,M65))</f>
        <v/>
      </c>
      <c r="R65" s="3" t="n"/>
    </row>
    <row r="66">
      <c r="A66" s="2" t="n"/>
      <c r="B66" s="3" t="n"/>
      <c r="C66" s="3" t="n"/>
      <c r="D66" s="3" t="n"/>
      <c r="E66" s="4" t="n"/>
      <c r="F66" s="2" t="n"/>
      <c r="G66" s="2" t="n"/>
      <c r="H66" s="2" t="n"/>
      <c r="I66" s="5" t="n"/>
      <c r="J66" s="6" t="n"/>
      <c r="K66" s="7">
        <f>IF(A66="","",IFERROR(VLOOKUP(F66,'Hebesätze'!$A$2:$E$151,4,FALSE),""))</f>
        <v/>
      </c>
      <c r="L66" s="8">
        <f>IF(A66="","",IFERROR(VLOOKUP(F66,'Hebesätze'!$A$2:$E$151,5,FALSE),""))</f>
        <v/>
      </c>
      <c r="M66" s="9">
        <f>IF(A66="","",IFERROR(J66*K66/100,0))</f>
        <v/>
      </c>
      <c r="N66" s="9">
        <f>IF(A66="","",IFERROR(M66/12,0))</f>
        <v/>
      </c>
      <c r="O66" s="10">
        <f>IF(A66="","",IFERROR(K66/'Dashboard'!$B$2-1,0))</f>
        <v/>
      </c>
      <c r="P66" s="2" t="n"/>
      <c r="Q66" s="9">
        <f>IF(A66="","",IF(P66="Ja",0,M66))</f>
        <v/>
      </c>
      <c r="R66" s="3" t="n"/>
    </row>
    <row r="67">
      <c r="A67" s="2" t="n"/>
      <c r="B67" s="3" t="n"/>
      <c r="C67" s="3" t="n"/>
      <c r="D67" s="3" t="n"/>
      <c r="E67" s="4" t="n"/>
      <c r="F67" s="2" t="n"/>
      <c r="G67" s="2" t="n"/>
      <c r="H67" s="2" t="n"/>
      <c r="I67" s="5" t="n"/>
      <c r="J67" s="6" t="n"/>
      <c r="K67" s="11">
        <f>IF(A67="","",IFERROR(VLOOKUP(F67,'Hebesätze'!$A$2:$E$151,4,FALSE),""))</f>
        <v/>
      </c>
      <c r="L67" s="12">
        <f>IF(A67="","",IFERROR(VLOOKUP(F67,'Hebesätze'!$A$2:$E$151,5,FALSE),""))</f>
        <v/>
      </c>
      <c r="M67" s="13">
        <f>IF(A67="","",IFERROR(J67*K67/100,0))</f>
        <v/>
      </c>
      <c r="N67" s="13">
        <f>IF(A67="","",IFERROR(M67/12,0))</f>
        <v/>
      </c>
      <c r="O67" s="14">
        <f>IF(A67="","",IFERROR(K67/'Dashboard'!$B$2-1,0))</f>
        <v/>
      </c>
      <c r="P67" s="2" t="n"/>
      <c r="Q67" s="13">
        <f>IF(A67="","",IF(P67="Ja",0,M67))</f>
        <v/>
      </c>
      <c r="R67" s="3" t="n"/>
    </row>
    <row r="68">
      <c r="A68" s="2" t="n"/>
      <c r="B68" s="3" t="n"/>
      <c r="C68" s="3" t="n"/>
      <c r="D68" s="3" t="n"/>
      <c r="E68" s="4" t="n"/>
      <c r="F68" s="2" t="n"/>
      <c r="G68" s="2" t="n"/>
      <c r="H68" s="2" t="n"/>
      <c r="I68" s="5" t="n"/>
      <c r="J68" s="6" t="n"/>
      <c r="K68" s="7">
        <f>IF(A68="","",IFERROR(VLOOKUP(F68,'Hebesätze'!$A$2:$E$151,4,FALSE),""))</f>
        <v/>
      </c>
      <c r="L68" s="8">
        <f>IF(A68="","",IFERROR(VLOOKUP(F68,'Hebesätze'!$A$2:$E$151,5,FALSE),""))</f>
        <v/>
      </c>
      <c r="M68" s="9">
        <f>IF(A68="","",IFERROR(J68*K68/100,0))</f>
        <v/>
      </c>
      <c r="N68" s="9">
        <f>IF(A68="","",IFERROR(M68/12,0))</f>
        <v/>
      </c>
      <c r="O68" s="10">
        <f>IF(A68="","",IFERROR(K68/'Dashboard'!$B$2-1,0))</f>
        <v/>
      </c>
      <c r="P68" s="2" t="n"/>
      <c r="Q68" s="9">
        <f>IF(A68="","",IF(P68="Ja",0,M68))</f>
        <v/>
      </c>
      <c r="R68" s="3" t="n"/>
    </row>
    <row r="69">
      <c r="A69" s="2" t="n"/>
      <c r="B69" s="3" t="n"/>
      <c r="C69" s="3" t="n"/>
      <c r="D69" s="3" t="n"/>
      <c r="E69" s="4" t="n"/>
      <c r="F69" s="2" t="n"/>
      <c r="G69" s="2" t="n"/>
      <c r="H69" s="2" t="n"/>
      <c r="I69" s="5" t="n"/>
      <c r="J69" s="6" t="n"/>
      <c r="K69" s="11">
        <f>IF(A69="","",IFERROR(VLOOKUP(F69,'Hebesätze'!$A$2:$E$151,4,FALSE),""))</f>
        <v/>
      </c>
      <c r="L69" s="12">
        <f>IF(A69="","",IFERROR(VLOOKUP(F69,'Hebesätze'!$A$2:$E$151,5,FALSE),""))</f>
        <v/>
      </c>
      <c r="M69" s="13">
        <f>IF(A69="","",IFERROR(J69*K69/100,0))</f>
        <v/>
      </c>
      <c r="N69" s="13">
        <f>IF(A69="","",IFERROR(M69/12,0))</f>
        <v/>
      </c>
      <c r="O69" s="14">
        <f>IF(A69="","",IFERROR(K69/'Dashboard'!$B$2-1,0))</f>
        <v/>
      </c>
      <c r="P69" s="2" t="n"/>
      <c r="Q69" s="13">
        <f>IF(A69="","",IF(P69="Ja",0,M69))</f>
        <v/>
      </c>
      <c r="R69" s="3" t="n"/>
    </row>
    <row r="70">
      <c r="A70" s="2" t="n"/>
      <c r="B70" s="3" t="n"/>
      <c r="C70" s="3" t="n"/>
      <c r="D70" s="3" t="n"/>
      <c r="E70" s="4" t="n"/>
      <c r="F70" s="2" t="n"/>
      <c r="G70" s="2" t="n"/>
      <c r="H70" s="2" t="n"/>
      <c r="I70" s="5" t="n"/>
      <c r="J70" s="6" t="n"/>
      <c r="K70" s="7">
        <f>IF(A70="","",IFERROR(VLOOKUP(F70,'Hebesätze'!$A$2:$E$151,4,FALSE),""))</f>
        <v/>
      </c>
      <c r="L70" s="8">
        <f>IF(A70="","",IFERROR(VLOOKUP(F70,'Hebesätze'!$A$2:$E$151,5,FALSE),""))</f>
        <v/>
      </c>
      <c r="M70" s="9">
        <f>IF(A70="","",IFERROR(J70*K70/100,0))</f>
        <v/>
      </c>
      <c r="N70" s="9">
        <f>IF(A70="","",IFERROR(M70/12,0))</f>
        <v/>
      </c>
      <c r="O70" s="10">
        <f>IF(A70="","",IFERROR(K70/'Dashboard'!$B$2-1,0))</f>
        <v/>
      </c>
      <c r="P70" s="2" t="n"/>
      <c r="Q70" s="9">
        <f>IF(A70="","",IF(P70="Ja",0,M70))</f>
        <v/>
      </c>
      <c r="R70" s="3" t="n"/>
    </row>
    <row r="71">
      <c r="A71" s="2" t="n"/>
      <c r="B71" s="3" t="n"/>
      <c r="C71" s="3" t="n"/>
      <c r="D71" s="3" t="n"/>
      <c r="E71" s="4" t="n"/>
      <c r="F71" s="2" t="n"/>
      <c r="G71" s="2" t="n"/>
      <c r="H71" s="2" t="n"/>
      <c r="I71" s="5" t="n"/>
      <c r="J71" s="6" t="n"/>
      <c r="K71" s="11">
        <f>IF(A71="","",IFERROR(VLOOKUP(F71,'Hebesätze'!$A$2:$E$151,4,FALSE),""))</f>
        <v/>
      </c>
      <c r="L71" s="12">
        <f>IF(A71="","",IFERROR(VLOOKUP(F71,'Hebesätze'!$A$2:$E$151,5,FALSE),""))</f>
        <v/>
      </c>
      <c r="M71" s="13">
        <f>IF(A71="","",IFERROR(J71*K71/100,0))</f>
        <v/>
      </c>
      <c r="N71" s="13">
        <f>IF(A71="","",IFERROR(M71/12,0))</f>
        <v/>
      </c>
      <c r="O71" s="14">
        <f>IF(A71="","",IFERROR(K71/'Dashboard'!$B$2-1,0))</f>
        <v/>
      </c>
      <c r="P71" s="2" t="n"/>
      <c r="Q71" s="13">
        <f>IF(A71="","",IF(P71="Ja",0,M71))</f>
        <v/>
      </c>
      <c r="R71" s="3" t="n"/>
    </row>
    <row r="72">
      <c r="A72" s="2" t="n"/>
      <c r="B72" s="3" t="n"/>
      <c r="C72" s="3" t="n"/>
      <c r="D72" s="3" t="n"/>
      <c r="E72" s="4" t="n"/>
      <c r="F72" s="2" t="n"/>
      <c r="G72" s="2" t="n"/>
      <c r="H72" s="2" t="n"/>
      <c r="I72" s="5" t="n"/>
      <c r="J72" s="6" t="n"/>
      <c r="K72" s="7">
        <f>IF(A72="","",IFERROR(VLOOKUP(F72,'Hebesätze'!$A$2:$E$151,4,FALSE),""))</f>
        <v/>
      </c>
      <c r="L72" s="8">
        <f>IF(A72="","",IFERROR(VLOOKUP(F72,'Hebesätze'!$A$2:$E$151,5,FALSE),""))</f>
        <v/>
      </c>
      <c r="M72" s="9">
        <f>IF(A72="","",IFERROR(J72*K72/100,0))</f>
        <v/>
      </c>
      <c r="N72" s="9">
        <f>IF(A72="","",IFERROR(M72/12,0))</f>
        <v/>
      </c>
      <c r="O72" s="10">
        <f>IF(A72="","",IFERROR(K72/'Dashboard'!$B$2-1,0))</f>
        <v/>
      </c>
      <c r="P72" s="2" t="n"/>
      <c r="Q72" s="9">
        <f>IF(A72="","",IF(P72="Ja",0,M72))</f>
        <v/>
      </c>
      <c r="R72" s="3" t="n"/>
    </row>
    <row r="73">
      <c r="A73" s="2" t="n"/>
      <c r="B73" s="3" t="n"/>
      <c r="C73" s="3" t="n"/>
      <c r="D73" s="3" t="n"/>
      <c r="E73" s="4" t="n"/>
      <c r="F73" s="2" t="n"/>
      <c r="G73" s="2" t="n"/>
      <c r="H73" s="2" t="n"/>
      <c r="I73" s="5" t="n"/>
      <c r="J73" s="6" t="n"/>
      <c r="K73" s="11">
        <f>IF(A73="","",IFERROR(VLOOKUP(F73,'Hebesätze'!$A$2:$E$151,4,FALSE),""))</f>
        <v/>
      </c>
      <c r="L73" s="12">
        <f>IF(A73="","",IFERROR(VLOOKUP(F73,'Hebesätze'!$A$2:$E$151,5,FALSE),""))</f>
        <v/>
      </c>
      <c r="M73" s="13">
        <f>IF(A73="","",IFERROR(J73*K73/100,0))</f>
        <v/>
      </c>
      <c r="N73" s="13">
        <f>IF(A73="","",IFERROR(M73/12,0))</f>
        <v/>
      </c>
      <c r="O73" s="14">
        <f>IF(A73="","",IFERROR(K73/'Dashboard'!$B$2-1,0))</f>
        <v/>
      </c>
      <c r="P73" s="2" t="n"/>
      <c r="Q73" s="13">
        <f>IF(A73="","",IF(P73="Ja",0,M73))</f>
        <v/>
      </c>
      <c r="R73" s="3" t="n"/>
    </row>
    <row r="74">
      <c r="A74" s="2" t="n"/>
      <c r="B74" s="3" t="n"/>
      <c r="C74" s="3" t="n"/>
      <c r="D74" s="3" t="n"/>
      <c r="E74" s="4" t="n"/>
      <c r="F74" s="2" t="n"/>
      <c r="G74" s="2" t="n"/>
      <c r="H74" s="2" t="n"/>
      <c r="I74" s="5" t="n"/>
      <c r="J74" s="6" t="n"/>
      <c r="K74" s="7">
        <f>IF(A74="","",IFERROR(VLOOKUP(F74,'Hebesätze'!$A$2:$E$151,4,FALSE),""))</f>
        <v/>
      </c>
      <c r="L74" s="8">
        <f>IF(A74="","",IFERROR(VLOOKUP(F74,'Hebesätze'!$A$2:$E$151,5,FALSE),""))</f>
        <v/>
      </c>
      <c r="M74" s="9">
        <f>IF(A74="","",IFERROR(J74*K74/100,0))</f>
        <v/>
      </c>
      <c r="N74" s="9">
        <f>IF(A74="","",IFERROR(M74/12,0))</f>
        <v/>
      </c>
      <c r="O74" s="10">
        <f>IF(A74="","",IFERROR(K74/'Dashboard'!$B$2-1,0))</f>
        <v/>
      </c>
      <c r="P74" s="2" t="n"/>
      <c r="Q74" s="9">
        <f>IF(A74="","",IF(P74="Ja",0,M74))</f>
        <v/>
      </c>
      <c r="R74" s="3" t="n"/>
    </row>
    <row r="75">
      <c r="A75" s="2" t="n"/>
      <c r="B75" s="3" t="n"/>
      <c r="C75" s="3" t="n"/>
      <c r="D75" s="3" t="n"/>
      <c r="E75" s="4" t="n"/>
      <c r="F75" s="2" t="n"/>
      <c r="G75" s="2" t="n"/>
      <c r="H75" s="2" t="n"/>
      <c r="I75" s="5" t="n"/>
      <c r="J75" s="6" t="n"/>
      <c r="K75" s="11">
        <f>IF(A75="","",IFERROR(VLOOKUP(F75,'Hebesätze'!$A$2:$E$151,4,FALSE),""))</f>
        <v/>
      </c>
      <c r="L75" s="12">
        <f>IF(A75="","",IFERROR(VLOOKUP(F75,'Hebesätze'!$A$2:$E$151,5,FALSE),""))</f>
        <v/>
      </c>
      <c r="M75" s="13">
        <f>IF(A75="","",IFERROR(J75*K75/100,0))</f>
        <v/>
      </c>
      <c r="N75" s="13">
        <f>IF(A75="","",IFERROR(M75/12,0))</f>
        <v/>
      </c>
      <c r="O75" s="14">
        <f>IF(A75="","",IFERROR(K75/'Dashboard'!$B$2-1,0))</f>
        <v/>
      </c>
      <c r="P75" s="2" t="n"/>
      <c r="Q75" s="13">
        <f>IF(A75="","",IF(P75="Ja",0,M75))</f>
        <v/>
      </c>
      <c r="R75" s="3" t="n"/>
    </row>
    <row r="76">
      <c r="A76" s="2" t="n"/>
      <c r="B76" s="3" t="n"/>
      <c r="C76" s="3" t="n"/>
      <c r="D76" s="3" t="n"/>
      <c r="E76" s="4" t="n"/>
      <c r="F76" s="2" t="n"/>
      <c r="G76" s="2" t="n"/>
      <c r="H76" s="2" t="n"/>
      <c r="I76" s="5" t="n"/>
      <c r="J76" s="6" t="n"/>
      <c r="K76" s="7">
        <f>IF(A76="","",IFERROR(VLOOKUP(F76,'Hebesätze'!$A$2:$E$151,4,FALSE),""))</f>
        <v/>
      </c>
      <c r="L76" s="8">
        <f>IF(A76="","",IFERROR(VLOOKUP(F76,'Hebesätze'!$A$2:$E$151,5,FALSE),""))</f>
        <v/>
      </c>
      <c r="M76" s="9">
        <f>IF(A76="","",IFERROR(J76*K76/100,0))</f>
        <v/>
      </c>
      <c r="N76" s="9">
        <f>IF(A76="","",IFERROR(M76/12,0))</f>
        <v/>
      </c>
      <c r="O76" s="10">
        <f>IF(A76="","",IFERROR(K76/'Dashboard'!$B$2-1,0))</f>
        <v/>
      </c>
      <c r="P76" s="2" t="n"/>
      <c r="Q76" s="9">
        <f>IF(A76="","",IF(P76="Ja",0,M76))</f>
        <v/>
      </c>
      <c r="R76" s="3" t="n"/>
    </row>
    <row r="77">
      <c r="A77" s="2" t="n"/>
      <c r="B77" s="3" t="n"/>
      <c r="C77" s="3" t="n"/>
      <c r="D77" s="3" t="n"/>
      <c r="E77" s="4" t="n"/>
      <c r="F77" s="2" t="n"/>
      <c r="G77" s="2" t="n"/>
      <c r="H77" s="2" t="n"/>
      <c r="I77" s="5" t="n"/>
      <c r="J77" s="6" t="n"/>
      <c r="K77" s="11">
        <f>IF(A77="","",IFERROR(VLOOKUP(F77,'Hebesätze'!$A$2:$E$151,4,FALSE),""))</f>
        <v/>
      </c>
      <c r="L77" s="12">
        <f>IF(A77="","",IFERROR(VLOOKUP(F77,'Hebesätze'!$A$2:$E$151,5,FALSE),""))</f>
        <v/>
      </c>
      <c r="M77" s="13">
        <f>IF(A77="","",IFERROR(J77*K77/100,0))</f>
        <v/>
      </c>
      <c r="N77" s="13">
        <f>IF(A77="","",IFERROR(M77/12,0))</f>
        <v/>
      </c>
      <c r="O77" s="14">
        <f>IF(A77="","",IFERROR(K77/'Dashboard'!$B$2-1,0))</f>
        <v/>
      </c>
      <c r="P77" s="2" t="n"/>
      <c r="Q77" s="13">
        <f>IF(A77="","",IF(P77="Ja",0,M77))</f>
        <v/>
      </c>
      <c r="R77" s="3" t="n"/>
    </row>
    <row r="78">
      <c r="A78" s="2" t="n"/>
      <c r="B78" s="3" t="n"/>
      <c r="C78" s="3" t="n"/>
      <c r="D78" s="3" t="n"/>
      <c r="E78" s="4" t="n"/>
      <c r="F78" s="2" t="n"/>
      <c r="G78" s="2" t="n"/>
      <c r="H78" s="2" t="n"/>
      <c r="I78" s="5" t="n"/>
      <c r="J78" s="6" t="n"/>
      <c r="K78" s="7">
        <f>IF(A78="","",IFERROR(VLOOKUP(F78,'Hebesätze'!$A$2:$E$151,4,FALSE),""))</f>
        <v/>
      </c>
      <c r="L78" s="8">
        <f>IF(A78="","",IFERROR(VLOOKUP(F78,'Hebesätze'!$A$2:$E$151,5,FALSE),""))</f>
        <v/>
      </c>
      <c r="M78" s="9">
        <f>IF(A78="","",IFERROR(J78*K78/100,0))</f>
        <v/>
      </c>
      <c r="N78" s="9">
        <f>IF(A78="","",IFERROR(M78/12,0))</f>
        <v/>
      </c>
      <c r="O78" s="10">
        <f>IF(A78="","",IFERROR(K78/'Dashboard'!$B$2-1,0))</f>
        <v/>
      </c>
      <c r="P78" s="2" t="n"/>
      <c r="Q78" s="9">
        <f>IF(A78="","",IF(P78="Ja",0,M78))</f>
        <v/>
      </c>
      <c r="R78" s="3" t="n"/>
    </row>
    <row r="79">
      <c r="A79" s="2" t="n"/>
      <c r="B79" s="3" t="n"/>
      <c r="C79" s="3" t="n"/>
      <c r="D79" s="3" t="n"/>
      <c r="E79" s="4" t="n"/>
      <c r="F79" s="2" t="n"/>
      <c r="G79" s="2" t="n"/>
      <c r="H79" s="2" t="n"/>
      <c r="I79" s="5" t="n"/>
      <c r="J79" s="6" t="n"/>
      <c r="K79" s="11">
        <f>IF(A79="","",IFERROR(VLOOKUP(F79,'Hebesätze'!$A$2:$E$151,4,FALSE),""))</f>
        <v/>
      </c>
      <c r="L79" s="12">
        <f>IF(A79="","",IFERROR(VLOOKUP(F79,'Hebesätze'!$A$2:$E$151,5,FALSE),""))</f>
        <v/>
      </c>
      <c r="M79" s="13">
        <f>IF(A79="","",IFERROR(J79*K79/100,0))</f>
        <v/>
      </c>
      <c r="N79" s="13">
        <f>IF(A79="","",IFERROR(M79/12,0))</f>
        <v/>
      </c>
      <c r="O79" s="14">
        <f>IF(A79="","",IFERROR(K79/'Dashboard'!$B$2-1,0))</f>
        <v/>
      </c>
      <c r="P79" s="2" t="n"/>
      <c r="Q79" s="13">
        <f>IF(A79="","",IF(P79="Ja",0,M79))</f>
        <v/>
      </c>
      <c r="R79" s="3" t="n"/>
    </row>
    <row r="80">
      <c r="A80" s="2" t="n"/>
      <c r="B80" s="3" t="n"/>
      <c r="C80" s="3" t="n"/>
      <c r="D80" s="3" t="n"/>
      <c r="E80" s="4" t="n"/>
      <c r="F80" s="2" t="n"/>
      <c r="G80" s="2" t="n"/>
      <c r="H80" s="2" t="n"/>
      <c r="I80" s="5" t="n"/>
      <c r="J80" s="6" t="n"/>
      <c r="K80" s="7">
        <f>IF(A80="","",IFERROR(VLOOKUP(F80,'Hebesätze'!$A$2:$E$151,4,FALSE),""))</f>
        <v/>
      </c>
      <c r="L80" s="8">
        <f>IF(A80="","",IFERROR(VLOOKUP(F80,'Hebesätze'!$A$2:$E$151,5,FALSE),""))</f>
        <v/>
      </c>
      <c r="M80" s="9">
        <f>IF(A80="","",IFERROR(J80*K80/100,0))</f>
        <v/>
      </c>
      <c r="N80" s="9">
        <f>IF(A80="","",IFERROR(M80/12,0))</f>
        <v/>
      </c>
      <c r="O80" s="10">
        <f>IF(A80="","",IFERROR(K80/'Dashboard'!$B$2-1,0))</f>
        <v/>
      </c>
      <c r="P80" s="2" t="n"/>
      <c r="Q80" s="9">
        <f>IF(A80="","",IF(P80="Ja",0,M80))</f>
        <v/>
      </c>
      <c r="R80" s="3" t="n"/>
    </row>
    <row r="81">
      <c r="A81" s="2" t="n"/>
      <c r="B81" s="3" t="n"/>
      <c r="C81" s="3" t="n"/>
      <c r="D81" s="3" t="n"/>
      <c r="E81" s="4" t="n"/>
      <c r="F81" s="2" t="n"/>
      <c r="G81" s="2" t="n"/>
      <c r="H81" s="2" t="n"/>
      <c r="I81" s="5" t="n"/>
      <c r="J81" s="6" t="n"/>
      <c r="K81" s="11">
        <f>IF(A81="","",IFERROR(VLOOKUP(F81,'Hebesätze'!$A$2:$E$151,4,FALSE),""))</f>
        <v/>
      </c>
      <c r="L81" s="12">
        <f>IF(A81="","",IFERROR(VLOOKUP(F81,'Hebesätze'!$A$2:$E$151,5,FALSE),""))</f>
        <v/>
      </c>
      <c r="M81" s="13">
        <f>IF(A81="","",IFERROR(J81*K81/100,0))</f>
        <v/>
      </c>
      <c r="N81" s="13">
        <f>IF(A81="","",IFERROR(M81/12,0))</f>
        <v/>
      </c>
      <c r="O81" s="14">
        <f>IF(A81="","",IFERROR(K81/'Dashboard'!$B$2-1,0))</f>
        <v/>
      </c>
      <c r="P81" s="2" t="n"/>
      <c r="Q81" s="13">
        <f>IF(A81="","",IF(P81="Ja",0,M81))</f>
        <v/>
      </c>
      <c r="R81" s="3" t="n"/>
    </row>
    <row r="82">
      <c r="A82" s="2" t="n"/>
      <c r="B82" s="3" t="n"/>
      <c r="C82" s="3" t="n"/>
      <c r="D82" s="3" t="n"/>
      <c r="E82" s="4" t="n"/>
      <c r="F82" s="2" t="n"/>
      <c r="G82" s="2" t="n"/>
      <c r="H82" s="2" t="n"/>
      <c r="I82" s="5" t="n"/>
      <c r="J82" s="6" t="n"/>
      <c r="K82" s="7">
        <f>IF(A82="","",IFERROR(VLOOKUP(F82,'Hebesätze'!$A$2:$E$151,4,FALSE),""))</f>
        <v/>
      </c>
      <c r="L82" s="8">
        <f>IF(A82="","",IFERROR(VLOOKUP(F82,'Hebesätze'!$A$2:$E$151,5,FALSE),""))</f>
        <v/>
      </c>
      <c r="M82" s="9">
        <f>IF(A82="","",IFERROR(J82*K82/100,0))</f>
        <v/>
      </c>
      <c r="N82" s="9">
        <f>IF(A82="","",IFERROR(M82/12,0))</f>
        <v/>
      </c>
      <c r="O82" s="10">
        <f>IF(A82="","",IFERROR(K82/'Dashboard'!$B$2-1,0))</f>
        <v/>
      </c>
      <c r="P82" s="2" t="n"/>
      <c r="Q82" s="9">
        <f>IF(A82="","",IF(P82="Ja",0,M82))</f>
        <v/>
      </c>
      <c r="R82" s="3" t="n"/>
    </row>
    <row r="83">
      <c r="A83" s="2" t="n"/>
      <c r="B83" s="3" t="n"/>
      <c r="C83" s="3" t="n"/>
      <c r="D83" s="3" t="n"/>
      <c r="E83" s="4" t="n"/>
      <c r="F83" s="2" t="n"/>
      <c r="G83" s="2" t="n"/>
      <c r="H83" s="2" t="n"/>
      <c r="I83" s="5" t="n"/>
      <c r="J83" s="6" t="n"/>
      <c r="K83" s="11">
        <f>IF(A83="","",IFERROR(VLOOKUP(F83,'Hebesätze'!$A$2:$E$151,4,FALSE),""))</f>
        <v/>
      </c>
      <c r="L83" s="12">
        <f>IF(A83="","",IFERROR(VLOOKUP(F83,'Hebesätze'!$A$2:$E$151,5,FALSE),""))</f>
        <v/>
      </c>
      <c r="M83" s="13">
        <f>IF(A83="","",IFERROR(J83*K83/100,0))</f>
        <v/>
      </c>
      <c r="N83" s="13">
        <f>IF(A83="","",IFERROR(M83/12,0))</f>
        <v/>
      </c>
      <c r="O83" s="14">
        <f>IF(A83="","",IFERROR(K83/'Dashboard'!$B$2-1,0))</f>
        <v/>
      </c>
      <c r="P83" s="2" t="n"/>
      <c r="Q83" s="13">
        <f>IF(A83="","",IF(P83="Ja",0,M83))</f>
        <v/>
      </c>
      <c r="R83" s="3" t="n"/>
    </row>
    <row r="84">
      <c r="A84" s="2" t="n"/>
      <c r="B84" s="3" t="n"/>
      <c r="C84" s="3" t="n"/>
      <c r="D84" s="3" t="n"/>
      <c r="E84" s="4" t="n"/>
      <c r="F84" s="2" t="n"/>
      <c r="G84" s="2" t="n"/>
      <c r="H84" s="2" t="n"/>
      <c r="I84" s="5" t="n"/>
      <c r="J84" s="6" t="n"/>
      <c r="K84" s="7">
        <f>IF(A84="","",IFERROR(VLOOKUP(F84,'Hebesätze'!$A$2:$E$151,4,FALSE),""))</f>
        <v/>
      </c>
      <c r="L84" s="8">
        <f>IF(A84="","",IFERROR(VLOOKUP(F84,'Hebesätze'!$A$2:$E$151,5,FALSE),""))</f>
        <v/>
      </c>
      <c r="M84" s="9">
        <f>IF(A84="","",IFERROR(J84*K84/100,0))</f>
        <v/>
      </c>
      <c r="N84" s="9">
        <f>IF(A84="","",IFERROR(M84/12,0))</f>
        <v/>
      </c>
      <c r="O84" s="10">
        <f>IF(A84="","",IFERROR(K84/'Dashboard'!$B$2-1,0))</f>
        <v/>
      </c>
      <c r="P84" s="2" t="n"/>
      <c r="Q84" s="9">
        <f>IF(A84="","",IF(P84="Ja",0,M84))</f>
        <v/>
      </c>
      <c r="R84" s="3" t="n"/>
    </row>
    <row r="85">
      <c r="A85" s="2" t="n"/>
      <c r="B85" s="3" t="n"/>
      <c r="C85" s="3" t="n"/>
      <c r="D85" s="3" t="n"/>
      <c r="E85" s="4" t="n"/>
      <c r="F85" s="2" t="n"/>
      <c r="G85" s="2" t="n"/>
      <c r="H85" s="2" t="n"/>
      <c r="I85" s="5" t="n"/>
      <c r="J85" s="6" t="n"/>
      <c r="K85" s="11">
        <f>IF(A85="","",IFERROR(VLOOKUP(F85,'Hebesätze'!$A$2:$E$151,4,FALSE),""))</f>
        <v/>
      </c>
      <c r="L85" s="12">
        <f>IF(A85="","",IFERROR(VLOOKUP(F85,'Hebesätze'!$A$2:$E$151,5,FALSE),""))</f>
        <v/>
      </c>
      <c r="M85" s="13">
        <f>IF(A85="","",IFERROR(J85*K85/100,0))</f>
        <v/>
      </c>
      <c r="N85" s="13">
        <f>IF(A85="","",IFERROR(M85/12,0))</f>
        <v/>
      </c>
      <c r="O85" s="14">
        <f>IF(A85="","",IFERROR(K85/'Dashboard'!$B$2-1,0))</f>
        <v/>
      </c>
      <c r="P85" s="2" t="n"/>
      <c r="Q85" s="13">
        <f>IF(A85="","",IF(P85="Ja",0,M85))</f>
        <v/>
      </c>
      <c r="R85" s="3" t="n"/>
    </row>
    <row r="86">
      <c r="A86" s="2" t="n"/>
      <c r="B86" s="3" t="n"/>
      <c r="C86" s="3" t="n"/>
      <c r="D86" s="3" t="n"/>
      <c r="E86" s="4" t="n"/>
      <c r="F86" s="2" t="n"/>
      <c r="G86" s="2" t="n"/>
      <c r="H86" s="2" t="n"/>
      <c r="I86" s="5" t="n"/>
      <c r="J86" s="6" t="n"/>
      <c r="K86" s="7">
        <f>IF(A86="","",IFERROR(VLOOKUP(F86,'Hebesätze'!$A$2:$E$151,4,FALSE),""))</f>
        <v/>
      </c>
      <c r="L86" s="8">
        <f>IF(A86="","",IFERROR(VLOOKUP(F86,'Hebesätze'!$A$2:$E$151,5,FALSE),""))</f>
        <v/>
      </c>
      <c r="M86" s="9">
        <f>IF(A86="","",IFERROR(J86*K86/100,0))</f>
        <v/>
      </c>
      <c r="N86" s="9">
        <f>IF(A86="","",IFERROR(M86/12,0))</f>
        <v/>
      </c>
      <c r="O86" s="10">
        <f>IF(A86="","",IFERROR(K86/'Dashboard'!$B$2-1,0))</f>
        <v/>
      </c>
      <c r="P86" s="2" t="n"/>
      <c r="Q86" s="9">
        <f>IF(A86="","",IF(P86="Ja",0,M86))</f>
        <v/>
      </c>
      <c r="R86" s="3" t="n"/>
    </row>
    <row r="87">
      <c r="A87" s="2" t="n"/>
      <c r="B87" s="3" t="n"/>
      <c r="C87" s="3" t="n"/>
      <c r="D87" s="3" t="n"/>
      <c r="E87" s="4" t="n"/>
      <c r="F87" s="2" t="n"/>
      <c r="G87" s="2" t="n"/>
      <c r="H87" s="2" t="n"/>
      <c r="I87" s="5" t="n"/>
      <c r="J87" s="6" t="n"/>
      <c r="K87" s="11">
        <f>IF(A87="","",IFERROR(VLOOKUP(F87,'Hebesätze'!$A$2:$E$151,4,FALSE),""))</f>
        <v/>
      </c>
      <c r="L87" s="12">
        <f>IF(A87="","",IFERROR(VLOOKUP(F87,'Hebesätze'!$A$2:$E$151,5,FALSE),""))</f>
        <v/>
      </c>
      <c r="M87" s="13">
        <f>IF(A87="","",IFERROR(J87*K87/100,0))</f>
        <v/>
      </c>
      <c r="N87" s="13">
        <f>IF(A87="","",IFERROR(M87/12,0))</f>
        <v/>
      </c>
      <c r="O87" s="14">
        <f>IF(A87="","",IFERROR(K87/'Dashboard'!$B$2-1,0))</f>
        <v/>
      </c>
      <c r="P87" s="2" t="n"/>
      <c r="Q87" s="13">
        <f>IF(A87="","",IF(P87="Ja",0,M87))</f>
        <v/>
      </c>
      <c r="R87" s="3" t="n"/>
    </row>
    <row r="88">
      <c r="A88" s="2" t="n"/>
      <c r="B88" s="3" t="n"/>
      <c r="C88" s="3" t="n"/>
      <c r="D88" s="3" t="n"/>
      <c r="E88" s="4" t="n"/>
      <c r="F88" s="2" t="n"/>
      <c r="G88" s="2" t="n"/>
      <c r="H88" s="2" t="n"/>
      <c r="I88" s="5" t="n"/>
      <c r="J88" s="6" t="n"/>
      <c r="K88" s="7">
        <f>IF(A88="","",IFERROR(VLOOKUP(F88,'Hebesätze'!$A$2:$E$151,4,FALSE),""))</f>
        <v/>
      </c>
      <c r="L88" s="8">
        <f>IF(A88="","",IFERROR(VLOOKUP(F88,'Hebesätze'!$A$2:$E$151,5,FALSE),""))</f>
        <v/>
      </c>
      <c r="M88" s="9">
        <f>IF(A88="","",IFERROR(J88*K88/100,0))</f>
        <v/>
      </c>
      <c r="N88" s="9">
        <f>IF(A88="","",IFERROR(M88/12,0))</f>
        <v/>
      </c>
      <c r="O88" s="10">
        <f>IF(A88="","",IFERROR(K88/'Dashboard'!$B$2-1,0))</f>
        <v/>
      </c>
      <c r="P88" s="2" t="n"/>
      <c r="Q88" s="9">
        <f>IF(A88="","",IF(P88="Ja",0,M88))</f>
        <v/>
      </c>
      <c r="R88" s="3" t="n"/>
    </row>
    <row r="89">
      <c r="A89" s="2" t="n"/>
      <c r="B89" s="3" t="n"/>
      <c r="C89" s="3" t="n"/>
      <c r="D89" s="3" t="n"/>
      <c r="E89" s="4" t="n"/>
      <c r="F89" s="2" t="n"/>
      <c r="G89" s="2" t="n"/>
      <c r="H89" s="2" t="n"/>
      <c r="I89" s="5" t="n"/>
      <c r="J89" s="6" t="n"/>
      <c r="K89" s="11">
        <f>IF(A89="","",IFERROR(VLOOKUP(F89,'Hebesätze'!$A$2:$E$151,4,FALSE),""))</f>
        <v/>
      </c>
      <c r="L89" s="12">
        <f>IF(A89="","",IFERROR(VLOOKUP(F89,'Hebesätze'!$A$2:$E$151,5,FALSE),""))</f>
        <v/>
      </c>
      <c r="M89" s="13">
        <f>IF(A89="","",IFERROR(J89*K89/100,0))</f>
        <v/>
      </c>
      <c r="N89" s="13">
        <f>IF(A89="","",IFERROR(M89/12,0))</f>
        <v/>
      </c>
      <c r="O89" s="14">
        <f>IF(A89="","",IFERROR(K89/'Dashboard'!$B$2-1,0))</f>
        <v/>
      </c>
      <c r="P89" s="2" t="n"/>
      <c r="Q89" s="13">
        <f>IF(A89="","",IF(P89="Ja",0,M89))</f>
        <v/>
      </c>
      <c r="R89" s="3" t="n"/>
    </row>
    <row r="90">
      <c r="A90" s="2" t="n"/>
      <c r="B90" s="3" t="n"/>
      <c r="C90" s="3" t="n"/>
      <c r="D90" s="3" t="n"/>
      <c r="E90" s="4" t="n"/>
      <c r="F90" s="2" t="n"/>
      <c r="G90" s="2" t="n"/>
      <c r="H90" s="2" t="n"/>
      <c r="I90" s="5" t="n"/>
      <c r="J90" s="6" t="n"/>
      <c r="K90" s="7">
        <f>IF(A90="","",IFERROR(VLOOKUP(F90,'Hebesätze'!$A$2:$E$151,4,FALSE),""))</f>
        <v/>
      </c>
      <c r="L90" s="8">
        <f>IF(A90="","",IFERROR(VLOOKUP(F90,'Hebesätze'!$A$2:$E$151,5,FALSE),""))</f>
        <v/>
      </c>
      <c r="M90" s="9">
        <f>IF(A90="","",IFERROR(J90*K90/100,0))</f>
        <v/>
      </c>
      <c r="N90" s="9">
        <f>IF(A90="","",IFERROR(M90/12,0))</f>
        <v/>
      </c>
      <c r="O90" s="10">
        <f>IF(A90="","",IFERROR(K90/'Dashboard'!$B$2-1,0))</f>
        <v/>
      </c>
      <c r="P90" s="2" t="n"/>
      <c r="Q90" s="9">
        <f>IF(A90="","",IF(P90="Ja",0,M90))</f>
        <v/>
      </c>
      <c r="R90" s="3" t="n"/>
    </row>
    <row r="91">
      <c r="A91" s="2" t="n"/>
      <c r="B91" s="3" t="n"/>
      <c r="C91" s="3" t="n"/>
      <c r="D91" s="3" t="n"/>
      <c r="E91" s="4" t="n"/>
      <c r="F91" s="2" t="n"/>
      <c r="G91" s="2" t="n"/>
      <c r="H91" s="2" t="n"/>
      <c r="I91" s="5" t="n"/>
      <c r="J91" s="6" t="n"/>
      <c r="K91" s="11">
        <f>IF(A91="","",IFERROR(VLOOKUP(F91,'Hebesätze'!$A$2:$E$151,4,FALSE),""))</f>
        <v/>
      </c>
      <c r="L91" s="12">
        <f>IF(A91="","",IFERROR(VLOOKUP(F91,'Hebesätze'!$A$2:$E$151,5,FALSE),""))</f>
        <v/>
      </c>
      <c r="M91" s="13">
        <f>IF(A91="","",IFERROR(J91*K91/100,0))</f>
        <v/>
      </c>
      <c r="N91" s="13">
        <f>IF(A91="","",IFERROR(M91/12,0))</f>
        <v/>
      </c>
      <c r="O91" s="14">
        <f>IF(A91="","",IFERROR(K91/'Dashboard'!$B$2-1,0))</f>
        <v/>
      </c>
      <c r="P91" s="2" t="n"/>
      <c r="Q91" s="13">
        <f>IF(A91="","",IF(P91="Ja",0,M91))</f>
        <v/>
      </c>
      <c r="R91" s="3" t="n"/>
    </row>
    <row r="92">
      <c r="A92" s="2" t="n"/>
      <c r="B92" s="3" t="n"/>
      <c r="C92" s="3" t="n"/>
      <c r="D92" s="3" t="n"/>
      <c r="E92" s="4" t="n"/>
      <c r="F92" s="2" t="n"/>
      <c r="G92" s="2" t="n"/>
      <c r="H92" s="2" t="n"/>
      <c r="I92" s="5" t="n"/>
      <c r="J92" s="6" t="n"/>
      <c r="K92" s="7">
        <f>IF(A92="","",IFERROR(VLOOKUP(F92,'Hebesätze'!$A$2:$E$151,4,FALSE),""))</f>
        <v/>
      </c>
      <c r="L92" s="8">
        <f>IF(A92="","",IFERROR(VLOOKUP(F92,'Hebesätze'!$A$2:$E$151,5,FALSE),""))</f>
        <v/>
      </c>
      <c r="M92" s="9">
        <f>IF(A92="","",IFERROR(J92*K92/100,0))</f>
        <v/>
      </c>
      <c r="N92" s="9">
        <f>IF(A92="","",IFERROR(M92/12,0))</f>
        <v/>
      </c>
      <c r="O92" s="10">
        <f>IF(A92="","",IFERROR(K92/'Dashboard'!$B$2-1,0))</f>
        <v/>
      </c>
      <c r="P92" s="2" t="n"/>
      <c r="Q92" s="9">
        <f>IF(A92="","",IF(P92="Ja",0,M92))</f>
        <v/>
      </c>
      <c r="R92" s="3" t="n"/>
    </row>
    <row r="93">
      <c r="A93" s="2" t="n"/>
      <c r="B93" s="3" t="n"/>
      <c r="C93" s="3" t="n"/>
      <c r="D93" s="3" t="n"/>
      <c r="E93" s="4" t="n"/>
      <c r="F93" s="2" t="n"/>
      <c r="G93" s="2" t="n"/>
      <c r="H93" s="2" t="n"/>
      <c r="I93" s="5" t="n"/>
      <c r="J93" s="6" t="n"/>
      <c r="K93" s="11">
        <f>IF(A93="","",IFERROR(VLOOKUP(F93,'Hebesätze'!$A$2:$E$151,4,FALSE),""))</f>
        <v/>
      </c>
      <c r="L93" s="12">
        <f>IF(A93="","",IFERROR(VLOOKUP(F93,'Hebesätze'!$A$2:$E$151,5,FALSE),""))</f>
        <v/>
      </c>
      <c r="M93" s="13">
        <f>IF(A93="","",IFERROR(J93*K93/100,0))</f>
        <v/>
      </c>
      <c r="N93" s="13">
        <f>IF(A93="","",IFERROR(M93/12,0))</f>
        <v/>
      </c>
      <c r="O93" s="14">
        <f>IF(A93="","",IFERROR(K93/'Dashboard'!$B$2-1,0))</f>
        <v/>
      </c>
      <c r="P93" s="2" t="n"/>
      <c r="Q93" s="13">
        <f>IF(A93="","",IF(P93="Ja",0,M93))</f>
        <v/>
      </c>
      <c r="R93" s="3" t="n"/>
    </row>
    <row r="94">
      <c r="A94" s="2" t="n"/>
      <c r="B94" s="3" t="n"/>
      <c r="C94" s="3" t="n"/>
      <c r="D94" s="3" t="n"/>
      <c r="E94" s="4" t="n"/>
      <c r="F94" s="2" t="n"/>
      <c r="G94" s="2" t="n"/>
      <c r="H94" s="2" t="n"/>
      <c r="I94" s="5" t="n"/>
      <c r="J94" s="6" t="n"/>
      <c r="K94" s="7">
        <f>IF(A94="","",IFERROR(VLOOKUP(F94,'Hebesätze'!$A$2:$E$151,4,FALSE),""))</f>
        <v/>
      </c>
      <c r="L94" s="8">
        <f>IF(A94="","",IFERROR(VLOOKUP(F94,'Hebesätze'!$A$2:$E$151,5,FALSE),""))</f>
        <v/>
      </c>
      <c r="M94" s="9">
        <f>IF(A94="","",IFERROR(J94*K94/100,0))</f>
        <v/>
      </c>
      <c r="N94" s="9">
        <f>IF(A94="","",IFERROR(M94/12,0))</f>
        <v/>
      </c>
      <c r="O94" s="10">
        <f>IF(A94="","",IFERROR(K94/'Dashboard'!$B$2-1,0))</f>
        <v/>
      </c>
      <c r="P94" s="2" t="n"/>
      <c r="Q94" s="9">
        <f>IF(A94="","",IF(P94="Ja",0,M94))</f>
        <v/>
      </c>
      <c r="R94" s="3" t="n"/>
    </row>
    <row r="95">
      <c r="A95" s="2" t="n"/>
      <c r="B95" s="3" t="n"/>
      <c r="C95" s="3" t="n"/>
      <c r="D95" s="3" t="n"/>
      <c r="E95" s="4" t="n"/>
      <c r="F95" s="2" t="n"/>
      <c r="G95" s="2" t="n"/>
      <c r="H95" s="2" t="n"/>
      <c r="I95" s="5" t="n"/>
      <c r="J95" s="6" t="n"/>
      <c r="K95" s="11">
        <f>IF(A95="","",IFERROR(VLOOKUP(F95,'Hebesätze'!$A$2:$E$151,4,FALSE),""))</f>
        <v/>
      </c>
      <c r="L95" s="12">
        <f>IF(A95="","",IFERROR(VLOOKUP(F95,'Hebesätze'!$A$2:$E$151,5,FALSE),""))</f>
        <v/>
      </c>
      <c r="M95" s="13">
        <f>IF(A95="","",IFERROR(J95*K95/100,0))</f>
        <v/>
      </c>
      <c r="N95" s="13">
        <f>IF(A95="","",IFERROR(M95/12,0))</f>
        <v/>
      </c>
      <c r="O95" s="14">
        <f>IF(A95="","",IFERROR(K95/'Dashboard'!$B$2-1,0))</f>
        <v/>
      </c>
      <c r="P95" s="2" t="n"/>
      <c r="Q95" s="13">
        <f>IF(A95="","",IF(P95="Ja",0,M95))</f>
        <v/>
      </c>
      <c r="R95" s="3" t="n"/>
    </row>
    <row r="96">
      <c r="A96" s="2" t="n"/>
      <c r="B96" s="3" t="n"/>
      <c r="C96" s="3" t="n"/>
      <c r="D96" s="3" t="n"/>
      <c r="E96" s="4" t="n"/>
      <c r="F96" s="2" t="n"/>
      <c r="G96" s="2" t="n"/>
      <c r="H96" s="2" t="n"/>
      <c r="I96" s="5" t="n"/>
      <c r="J96" s="6" t="n"/>
      <c r="K96" s="7">
        <f>IF(A96="","",IFERROR(VLOOKUP(F96,'Hebesätze'!$A$2:$E$151,4,FALSE),""))</f>
        <v/>
      </c>
      <c r="L96" s="8">
        <f>IF(A96="","",IFERROR(VLOOKUP(F96,'Hebesätze'!$A$2:$E$151,5,FALSE),""))</f>
        <v/>
      </c>
      <c r="M96" s="9">
        <f>IF(A96="","",IFERROR(J96*K96/100,0))</f>
        <v/>
      </c>
      <c r="N96" s="9">
        <f>IF(A96="","",IFERROR(M96/12,0))</f>
        <v/>
      </c>
      <c r="O96" s="10">
        <f>IF(A96="","",IFERROR(K96/'Dashboard'!$B$2-1,0))</f>
        <v/>
      </c>
      <c r="P96" s="2" t="n"/>
      <c r="Q96" s="9">
        <f>IF(A96="","",IF(P96="Ja",0,M96))</f>
        <v/>
      </c>
      <c r="R96" s="3" t="n"/>
    </row>
    <row r="97">
      <c r="A97" s="2" t="n"/>
      <c r="B97" s="3" t="n"/>
      <c r="C97" s="3" t="n"/>
      <c r="D97" s="3" t="n"/>
      <c r="E97" s="4" t="n"/>
      <c r="F97" s="2" t="n"/>
      <c r="G97" s="2" t="n"/>
      <c r="H97" s="2" t="n"/>
      <c r="I97" s="5" t="n"/>
      <c r="J97" s="6" t="n"/>
      <c r="K97" s="11">
        <f>IF(A97="","",IFERROR(VLOOKUP(F97,'Hebesätze'!$A$2:$E$151,4,FALSE),""))</f>
        <v/>
      </c>
      <c r="L97" s="12">
        <f>IF(A97="","",IFERROR(VLOOKUP(F97,'Hebesätze'!$A$2:$E$151,5,FALSE),""))</f>
        <v/>
      </c>
      <c r="M97" s="13">
        <f>IF(A97="","",IFERROR(J97*K97/100,0))</f>
        <v/>
      </c>
      <c r="N97" s="13">
        <f>IF(A97="","",IFERROR(M97/12,0))</f>
        <v/>
      </c>
      <c r="O97" s="14">
        <f>IF(A97="","",IFERROR(K97/'Dashboard'!$B$2-1,0))</f>
        <v/>
      </c>
      <c r="P97" s="2" t="n"/>
      <c r="Q97" s="13">
        <f>IF(A97="","",IF(P97="Ja",0,M97))</f>
        <v/>
      </c>
      <c r="R97" s="3" t="n"/>
    </row>
    <row r="98">
      <c r="A98" s="2" t="n"/>
      <c r="B98" s="3" t="n"/>
      <c r="C98" s="3" t="n"/>
      <c r="D98" s="3" t="n"/>
      <c r="E98" s="4" t="n"/>
      <c r="F98" s="2" t="n"/>
      <c r="G98" s="2" t="n"/>
      <c r="H98" s="2" t="n"/>
      <c r="I98" s="5" t="n"/>
      <c r="J98" s="6" t="n"/>
      <c r="K98" s="7">
        <f>IF(A98="","",IFERROR(VLOOKUP(F98,'Hebesätze'!$A$2:$E$151,4,FALSE),""))</f>
        <v/>
      </c>
      <c r="L98" s="8">
        <f>IF(A98="","",IFERROR(VLOOKUP(F98,'Hebesätze'!$A$2:$E$151,5,FALSE),""))</f>
        <v/>
      </c>
      <c r="M98" s="9">
        <f>IF(A98="","",IFERROR(J98*K98/100,0))</f>
        <v/>
      </c>
      <c r="N98" s="9">
        <f>IF(A98="","",IFERROR(M98/12,0))</f>
        <v/>
      </c>
      <c r="O98" s="10">
        <f>IF(A98="","",IFERROR(K98/'Dashboard'!$B$2-1,0))</f>
        <v/>
      </c>
      <c r="P98" s="2" t="n"/>
      <c r="Q98" s="9">
        <f>IF(A98="","",IF(P98="Ja",0,M98))</f>
        <v/>
      </c>
      <c r="R98" s="3" t="n"/>
    </row>
    <row r="99">
      <c r="A99" s="2" t="n"/>
      <c r="B99" s="3" t="n"/>
      <c r="C99" s="3" t="n"/>
      <c r="D99" s="3" t="n"/>
      <c r="E99" s="4" t="n"/>
      <c r="F99" s="2" t="n"/>
      <c r="G99" s="2" t="n"/>
      <c r="H99" s="2" t="n"/>
      <c r="I99" s="5" t="n"/>
      <c r="J99" s="6" t="n"/>
      <c r="K99" s="11">
        <f>IF(A99="","",IFERROR(VLOOKUP(F99,'Hebesätze'!$A$2:$E$151,4,FALSE),""))</f>
        <v/>
      </c>
      <c r="L99" s="12">
        <f>IF(A99="","",IFERROR(VLOOKUP(F99,'Hebesätze'!$A$2:$E$151,5,FALSE),""))</f>
        <v/>
      </c>
      <c r="M99" s="13">
        <f>IF(A99="","",IFERROR(J99*K99/100,0))</f>
        <v/>
      </c>
      <c r="N99" s="13">
        <f>IF(A99="","",IFERROR(M99/12,0))</f>
        <v/>
      </c>
      <c r="O99" s="14">
        <f>IF(A99="","",IFERROR(K99/'Dashboard'!$B$2-1,0))</f>
        <v/>
      </c>
      <c r="P99" s="2" t="n"/>
      <c r="Q99" s="13">
        <f>IF(A99="","",IF(P99="Ja",0,M99))</f>
        <v/>
      </c>
      <c r="R99" s="3" t="n"/>
    </row>
    <row r="100">
      <c r="A100" s="2" t="n"/>
      <c r="B100" s="3" t="n"/>
      <c r="C100" s="3" t="n"/>
      <c r="D100" s="3" t="n"/>
      <c r="E100" s="4" t="n"/>
      <c r="F100" s="2" t="n"/>
      <c r="G100" s="2" t="n"/>
      <c r="H100" s="2" t="n"/>
      <c r="I100" s="5" t="n"/>
      <c r="J100" s="6" t="n"/>
      <c r="K100" s="7">
        <f>IF(A100="","",IFERROR(VLOOKUP(F100,'Hebesätze'!$A$2:$E$151,4,FALSE),""))</f>
        <v/>
      </c>
      <c r="L100" s="8">
        <f>IF(A100="","",IFERROR(VLOOKUP(F100,'Hebesätze'!$A$2:$E$151,5,FALSE),""))</f>
        <v/>
      </c>
      <c r="M100" s="9">
        <f>IF(A100="","",IFERROR(J100*K100/100,0))</f>
        <v/>
      </c>
      <c r="N100" s="9">
        <f>IF(A100="","",IFERROR(M100/12,0))</f>
        <v/>
      </c>
      <c r="O100" s="10">
        <f>IF(A100="","",IFERROR(K100/'Dashboard'!$B$2-1,0))</f>
        <v/>
      </c>
      <c r="P100" s="2" t="n"/>
      <c r="Q100" s="9">
        <f>IF(A100="","",IF(P100="Ja",0,M100))</f>
        <v/>
      </c>
      <c r="R100" s="3" t="n"/>
    </row>
    <row r="101">
      <c r="A101" s="2" t="n"/>
      <c r="B101" s="3" t="n"/>
      <c r="C101" s="3" t="n"/>
      <c r="D101" s="3" t="n"/>
      <c r="E101" s="4" t="n"/>
      <c r="F101" s="2" t="n"/>
      <c r="G101" s="2" t="n"/>
      <c r="H101" s="2" t="n"/>
      <c r="I101" s="5" t="n"/>
      <c r="J101" s="6" t="n"/>
      <c r="K101" s="11">
        <f>IF(A101="","",IFERROR(VLOOKUP(F101,'Hebesätze'!$A$2:$E$151,4,FALSE),""))</f>
        <v/>
      </c>
      <c r="L101" s="12">
        <f>IF(A101="","",IFERROR(VLOOKUP(F101,'Hebesätze'!$A$2:$E$151,5,FALSE),""))</f>
        <v/>
      </c>
      <c r="M101" s="13">
        <f>IF(A101="","",IFERROR(J101*K101/100,0))</f>
        <v/>
      </c>
      <c r="N101" s="13">
        <f>IF(A101="","",IFERROR(M101/12,0))</f>
        <v/>
      </c>
      <c r="O101" s="14">
        <f>IF(A101="","",IFERROR(K101/'Dashboard'!$B$2-1,0))</f>
        <v/>
      </c>
      <c r="P101" s="2" t="n"/>
      <c r="Q101" s="13">
        <f>IF(A101="","",IF(P101="Ja",0,M101))</f>
        <v/>
      </c>
      <c r="R101" s="3" t="n"/>
    </row>
    <row r="102">
      <c r="A102" s="2" t="n"/>
      <c r="B102" s="3" t="n"/>
      <c r="C102" s="3" t="n"/>
      <c r="D102" s="3" t="n"/>
      <c r="E102" s="4" t="n"/>
      <c r="F102" s="2" t="n"/>
      <c r="G102" s="2" t="n"/>
      <c r="H102" s="2" t="n"/>
      <c r="I102" s="5" t="n"/>
      <c r="J102" s="6" t="n"/>
      <c r="K102" s="7">
        <f>IF(A102="","",IFERROR(VLOOKUP(F102,'Hebesätze'!$A$2:$E$151,4,FALSE),""))</f>
        <v/>
      </c>
      <c r="L102" s="8">
        <f>IF(A102="","",IFERROR(VLOOKUP(F102,'Hebesätze'!$A$2:$E$151,5,FALSE),""))</f>
        <v/>
      </c>
      <c r="M102" s="9">
        <f>IF(A102="","",IFERROR(J102*K102/100,0))</f>
        <v/>
      </c>
      <c r="N102" s="9">
        <f>IF(A102="","",IFERROR(M102/12,0))</f>
        <v/>
      </c>
      <c r="O102" s="10">
        <f>IF(A102="","",IFERROR(K102/'Dashboard'!$B$2-1,0))</f>
        <v/>
      </c>
      <c r="P102" s="2" t="n"/>
      <c r="Q102" s="9">
        <f>IF(A102="","",IF(P102="Ja",0,M102))</f>
        <v/>
      </c>
      <c r="R102" s="3" t="n"/>
    </row>
    <row r="103">
      <c r="A103" s="2" t="n"/>
      <c r="B103" s="3" t="n"/>
      <c r="C103" s="3" t="n"/>
      <c r="D103" s="3" t="n"/>
      <c r="E103" s="4" t="n"/>
      <c r="F103" s="2" t="n"/>
      <c r="G103" s="2" t="n"/>
      <c r="H103" s="2" t="n"/>
      <c r="I103" s="5" t="n"/>
      <c r="J103" s="6" t="n"/>
      <c r="K103" s="11">
        <f>IF(A103="","",IFERROR(VLOOKUP(F103,'Hebesätze'!$A$2:$E$151,4,FALSE),""))</f>
        <v/>
      </c>
      <c r="L103" s="12">
        <f>IF(A103="","",IFERROR(VLOOKUP(F103,'Hebesätze'!$A$2:$E$151,5,FALSE),""))</f>
        <v/>
      </c>
      <c r="M103" s="13">
        <f>IF(A103="","",IFERROR(J103*K103/100,0))</f>
        <v/>
      </c>
      <c r="N103" s="13">
        <f>IF(A103="","",IFERROR(M103/12,0))</f>
        <v/>
      </c>
      <c r="O103" s="14">
        <f>IF(A103="","",IFERROR(K103/'Dashboard'!$B$2-1,0))</f>
        <v/>
      </c>
      <c r="P103" s="2" t="n"/>
      <c r="Q103" s="13">
        <f>IF(A103="","",IF(P103="Ja",0,M103))</f>
        <v/>
      </c>
      <c r="R103" s="3" t="n"/>
    </row>
    <row r="104">
      <c r="A104" s="2" t="n"/>
      <c r="B104" s="3" t="n"/>
      <c r="C104" s="3" t="n"/>
      <c r="D104" s="3" t="n"/>
      <c r="E104" s="4" t="n"/>
      <c r="F104" s="2" t="n"/>
      <c r="G104" s="2" t="n"/>
      <c r="H104" s="2" t="n"/>
      <c r="I104" s="5" t="n"/>
      <c r="J104" s="6" t="n"/>
      <c r="K104" s="7">
        <f>IF(A104="","",IFERROR(VLOOKUP(F104,'Hebesätze'!$A$2:$E$151,4,FALSE),""))</f>
        <v/>
      </c>
      <c r="L104" s="8">
        <f>IF(A104="","",IFERROR(VLOOKUP(F104,'Hebesätze'!$A$2:$E$151,5,FALSE),""))</f>
        <v/>
      </c>
      <c r="M104" s="9">
        <f>IF(A104="","",IFERROR(J104*K104/100,0))</f>
        <v/>
      </c>
      <c r="N104" s="9">
        <f>IF(A104="","",IFERROR(M104/12,0))</f>
        <v/>
      </c>
      <c r="O104" s="10">
        <f>IF(A104="","",IFERROR(K104/'Dashboard'!$B$2-1,0))</f>
        <v/>
      </c>
      <c r="P104" s="2" t="n"/>
      <c r="Q104" s="9">
        <f>IF(A104="","",IF(P104="Ja",0,M104))</f>
        <v/>
      </c>
      <c r="R104" s="3" t="n"/>
    </row>
    <row r="105">
      <c r="A105" s="2" t="n"/>
      <c r="B105" s="3" t="n"/>
      <c r="C105" s="3" t="n"/>
      <c r="D105" s="3" t="n"/>
      <c r="E105" s="4" t="n"/>
      <c r="F105" s="2" t="n"/>
      <c r="G105" s="2" t="n"/>
      <c r="H105" s="2" t="n"/>
      <c r="I105" s="5" t="n"/>
      <c r="J105" s="6" t="n"/>
      <c r="K105" s="11">
        <f>IF(A105="","",IFERROR(VLOOKUP(F105,'Hebesätze'!$A$2:$E$151,4,FALSE),""))</f>
        <v/>
      </c>
      <c r="L105" s="12">
        <f>IF(A105="","",IFERROR(VLOOKUP(F105,'Hebesätze'!$A$2:$E$151,5,FALSE),""))</f>
        <v/>
      </c>
      <c r="M105" s="13">
        <f>IF(A105="","",IFERROR(J105*K105/100,0))</f>
        <v/>
      </c>
      <c r="N105" s="13">
        <f>IF(A105="","",IFERROR(M105/12,0))</f>
        <v/>
      </c>
      <c r="O105" s="14">
        <f>IF(A105="","",IFERROR(K105/'Dashboard'!$B$2-1,0))</f>
        <v/>
      </c>
      <c r="P105" s="2" t="n"/>
      <c r="Q105" s="13">
        <f>IF(A105="","",IF(P105="Ja",0,M105))</f>
        <v/>
      </c>
      <c r="R105" s="3" t="n"/>
    </row>
    <row r="106">
      <c r="A106" s="2" t="n"/>
      <c r="B106" s="3" t="n"/>
      <c r="C106" s="3" t="n"/>
      <c r="D106" s="3" t="n"/>
      <c r="E106" s="4" t="n"/>
      <c r="F106" s="2" t="n"/>
      <c r="G106" s="2" t="n"/>
      <c r="H106" s="2" t="n"/>
      <c r="I106" s="5" t="n"/>
      <c r="J106" s="6" t="n"/>
      <c r="K106" s="7">
        <f>IF(A106="","",IFERROR(VLOOKUP(F106,'Hebesätze'!$A$2:$E$151,4,FALSE),""))</f>
        <v/>
      </c>
      <c r="L106" s="8">
        <f>IF(A106="","",IFERROR(VLOOKUP(F106,'Hebesätze'!$A$2:$E$151,5,FALSE),""))</f>
        <v/>
      </c>
      <c r="M106" s="9">
        <f>IF(A106="","",IFERROR(J106*K106/100,0))</f>
        <v/>
      </c>
      <c r="N106" s="9">
        <f>IF(A106="","",IFERROR(M106/12,0))</f>
        <v/>
      </c>
      <c r="O106" s="10">
        <f>IF(A106="","",IFERROR(K106/'Dashboard'!$B$2-1,0))</f>
        <v/>
      </c>
      <c r="P106" s="2" t="n"/>
      <c r="Q106" s="9">
        <f>IF(A106="","",IF(P106="Ja",0,M106))</f>
        <v/>
      </c>
      <c r="R106" s="3" t="n"/>
    </row>
    <row r="107">
      <c r="A107" s="2" t="n"/>
      <c r="B107" s="3" t="n"/>
      <c r="C107" s="3" t="n"/>
      <c r="D107" s="3" t="n"/>
      <c r="E107" s="4" t="n"/>
      <c r="F107" s="2" t="n"/>
      <c r="G107" s="2" t="n"/>
      <c r="H107" s="2" t="n"/>
      <c r="I107" s="5" t="n"/>
      <c r="J107" s="6" t="n"/>
      <c r="K107" s="11">
        <f>IF(A107="","",IFERROR(VLOOKUP(F107,'Hebesätze'!$A$2:$E$151,4,FALSE),""))</f>
        <v/>
      </c>
      <c r="L107" s="12">
        <f>IF(A107="","",IFERROR(VLOOKUP(F107,'Hebesätze'!$A$2:$E$151,5,FALSE),""))</f>
        <v/>
      </c>
      <c r="M107" s="13">
        <f>IF(A107="","",IFERROR(J107*K107/100,0))</f>
        <v/>
      </c>
      <c r="N107" s="13">
        <f>IF(A107="","",IFERROR(M107/12,0))</f>
        <v/>
      </c>
      <c r="O107" s="14">
        <f>IF(A107="","",IFERROR(K107/'Dashboard'!$B$2-1,0))</f>
        <v/>
      </c>
      <c r="P107" s="2" t="n"/>
      <c r="Q107" s="13">
        <f>IF(A107="","",IF(P107="Ja",0,M107))</f>
        <v/>
      </c>
      <c r="R107" s="3" t="n"/>
    </row>
    <row r="108">
      <c r="A108" s="2" t="n"/>
      <c r="B108" s="3" t="n"/>
      <c r="C108" s="3" t="n"/>
      <c r="D108" s="3" t="n"/>
      <c r="E108" s="4" t="n"/>
      <c r="F108" s="2" t="n"/>
      <c r="G108" s="2" t="n"/>
      <c r="H108" s="2" t="n"/>
      <c r="I108" s="5" t="n"/>
      <c r="J108" s="6" t="n"/>
      <c r="K108" s="7">
        <f>IF(A108="","",IFERROR(VLOOKUP(F108,'Hebesätze'!$A$2:$E$151,4,FALSE),""))</f>
        <v/>
      </c>
      <c r="L108" s="8">
        <f>IF(A108="","",IFERROR(VLOOKUP(F108,'Hebesätze'!$A$2:$E$151,5,FALSE),""))</f>
        <v/>
      </c>
      <c r="M108" s="9">
        <f>IF(A108="","",IFERROR(J108*K108/100,0))</f>
        <v/>
      </c>
      <c r="N108" s="9">
        <f>IF(A108="","",IFERROR(M108/12,0))</f>
        <v/>
      </c>
      <c r="O108" s="10">
        <f>IF(A108="","",IFERROR(K108/'Dashboard'!$B$2-1,0))</f>
        <v/>
      </c>
      <c r="P108" s="2" t="n"/>
      <c r="Q108" s="9">
        <f>IF(A108="","",IF(P108="Ja",0,M108))</f>
        <v/>
      </c>
      <c r="R108" s="3" t="n"/>
    </row>
    <row r="109">
      <c r="A109" s="2" t="n"/>
      <c r="B109" s="3" t="n"/>
      <c r="C109" s="3" t="n"/>
      <c r="D109" s="3" t="n"/>
      <c r="E109" s="4" t="n"/>
      <c r="F109" s="2" t="n"/>
      <c r="G109" s="2" t="n"/>
      <c r="H109" s="2" t="n"/>
      <c r="I109" s="5" t="n"/>
      <c r="J109" s="6" t="n"/>
      <c r="K109" s="11">
        <f>IF(A109="","",IFERROR(VLOOKUP(F109,'Hebesätze'!$A$2:$E$151,4,FALSE),""))</f>
        <v/>
      </c>
      <c r="L109" s="12">
        <f>IF(A109="","",IFERROR(VLOOKUP(F109,'Hebesätze'!$A$2:$E$151,5,FALSE),""))</f>
        <v/>
      </c>
      <c r="M109" s="13">
        <f>IF(A109="","",IFERROR(J109*K109/100,0))</f>
        <v/>
      </c>
      <c r="N109" s="13">
        <f>IF(A109="","",IFERROR(M109/12,0))</f>
        <v/>
      </c>
      <c r="O109" s="14">
        <f>IF(A109="","",IFERROR(K109/'Dashboard'!$B$2-1,0))</f>
        <v/>
      </c>
      <c r="P109" s="2" t="n"/>
      <c r="Q109" s="13">
        <f>IF(A109="","",IF(P109="Ja",0,M109))</f>
        <v/>
      </c>
      <c r="R109" s="3" t="n"/>
    </row>
    <row r="110">
      <c r="A110" s="2" t="n"/>
      <c r="B110" s="3" t="n"/>
      <c r="C110" s="3" t="n"/>
      <c r="D110" s="3" t="n"/>
      <c r="E110" s="4" t="n"/>
      <c r="F110" s="2" t="n"/>
      <c r="G110" s="2" t="n"/>
      <c r="H110" s="2" t="n"/>
      <c r="I110" s="5" t="n"/>
      <c r="J110" s="6" t="n"/>
      <c r="K110" s="7">
        <f>IF(A110="","",IFERROR(VLOOKUP(F110,'Hebesätze'!$A$2:$E$151,4,FALSE),""))</f>
        <v/>
      </c>
      <c r="L110" s="8">
        <f>IF(A110="","",IFERROR(VLOOKUP(F110,'Hebesätze'!$A$2:$E$151,5,FALSE),""))</f>
        <v/>
      </c>
      <c r="M110" s="9">
        <f>IF(A110="","",IFERROR(J110*K110/100,0))</f>
        <v/>
      </c>
      <c r="N110" s="9">
        <f>IF(A110="","",IFERROR(M110/12,0))</f>
        <v/>
      </c>
      <c r="O110" s="10">
        <f>IF(A110="","",IFERROR(K110/'Dashboard'!$B$2-1,0))</f>
        <v/>
      </c>
      <c r="P110" s="2" t="n"/>
      <c r="Q110" s="9">
        <f>IF(A110="","",IF(P110="Ja",0,M110))</f>
        <v/>
      </c>
      <c r="R110" s="3" t="n"/>
    </row>
    <row r="111">
      <c r="A111" s="2" t="n"/>
      <c r="B111" s="3" t="n"/>
      <c r="C111" s="3" t="n"/>
      <c r="D111" s="3" t="n"/>
      <c r="E111" s="4" t="n"/>
      <c r="F111" s="2" t="n"/>
      <c r="G111" s="2" t="n"/>
      <c r="H111" s="2" t="n"/>
      <c r="I111" s="5" t="n"/>
      <c r="J111" s="6" t="n"/>
      <c r="K111" s="11">
        <f>IF(A111="","",IFERROR(VLOOKUP(F111,'Hebesätze'!$A$2:$E$151,4,FALSE),""))</f>
        <v/>
      </c>
      <c r="L111" s="12">
        <f>IF(A111="","",IFERROR(VLOOKUP(F111,'Hebesätze'!$A$2:$E$151,5,FALSE),""))</f>
        <v/>
      </c>
      <c r="M111" s="13">
        <f>IF(A111="","",IFERROR(J111*K111/100,0))</f>
        <v/>
      </c>
      <c r="N111" s="13">
        <f>IF(A111="","",IFERROR(M111/12,0))</f>
        <v/>
      </c>
      <c r="O111" s="14">
        <f>IF(A111="","",IFERROR(K111/'Dashboard'!$B$2-1,0))</f>
        <v/>
      </c>
      <c r="P111" s="2" t="n"/>
      <c r="Q111" s="13">
        <f>IF(A111="","",IF(P111="Ja",0,M111))</f>
        <v/>
      </c>
      <c r="R111" s="3" t="n"/>
    </row>
    <row r="112">
      <c r="A112" s="2" t="n"/>
      <c r="B112" s="3" t="n"/>
      <c r="C112" s="3" t="n"/>
      <c r="D112" s="3" t="n"/>
      <c r="E112" s="4" t="n"/>
      <c r="F112" s="2" t="n"/>
      <c r="G112" s="2" t="n"/>
      <c r="H112" s="2" t="n"/>
      <c r="I112" s="5" t="n"/>
      <c r="J112" s="6" t="n"/>
      <c r="K112" s="7">
        <f>IF(A112="","",IFERROR(VLOOKUP(F112,'Hebesätze'!$A$2:$E$151,4,FALSE),""))</f>
        <v/>
      </c>
      <c r="L112" s="8">
        <f>IF(A112="","",IFERROR(VLOOKUP(F112,'Hebesätze'!$A$2:$E$151,5,FALSE),""))</f>
        <v/>
      </c>
      <c r="M112" s="9">
        <f>IF(A112="","",IFERROR(J112*K112/100,0))</f>
        <v/>
      </c>
      <c r="N112" s="9">
        <f>IF(A112="","",IFERROR(M112/12,0))</f>
        <v/>
      </c>
      <c r="O112" s="10">
        <f>IF(A112="","",IFERROR(K112/'Dashboard'!$B$2-1,0))</f>
        <v/>
      </c>
      <c r="P112" s="2" t="n"/>
      <c r="Q112" s="9">
        <f>IF(A112="","",IF(P112="Ja",0,M112))</f>
        <v/>
      </c>
      <c r="R112" s="3" t="n"/>
    </row>
    <row r="113">
      <c r="A113" s="2" t="n"/>
      <c r="B113" s="3" t="n"/>
      <c r="C113" s="3" t="n"/>
      <c r="D113" s="3" t="n"/>
      <c r="E113" s="4" t="n"/>
      <c r="F113" s="2" t="n"/>
      <c r="G113" s="2" t="n"/>
      <c r="H113" s="2" t="n"/>
      <c r="I113" s="5" t="n"/>
      <c r="J113" s="6" t="n"/>
      <c r="K113" s="11">
        <f>IF(A113="","",IFERROR(VLOOKUP(F113,'Hebesätze'!$A$2:$E$151,4,FALSE),""))</f>
        <v/>
      </c>
      <c r="L113" s="12">
        <f>IF(A113="","",IFERROR(VLOOKUP(F113,'Hebesätze'!$A$2:$E$151,5,FALSE),""))</f>
        <v/>
      </c>
      <c r="M113" s="13">
        <f>IF(A113="","",IFERROR(J113*K113/100,0))</f>
        <v/>
      </c>
      <c r="N113" s="13">
        <f>IF(A113="","",IFERROR(M113/12,0))</f>
        <v/>
      </c>
      <c r="O113" s="14">
        <f>IF(A113="","",IFERROR(K113/'Dashboard'!$B$2-1,0))</f>
        <v/>
      </c>
      <c r="P113" s="2" t="n"/>
      <c r="Q113" s="13">
        <f>IF(A113="","",IF(P113="Ja",0,M113))</f>
        <v/>
      </c>
      <c r="R113" s="3" t="n"/>
    </row>
    <row r="114">
      <c r="A114" s="2" t="n"/>
      <c r="B114" s="3" t="n"/>
      <c r="C114" s="3" t="n"/>
      <c r="D114" s="3" t="n"/>
      <c r="E114" s="4" t="n"/>
      <c r="F114" s="2" t="n"/>
      <c r="G114" s="2" t="n"/>
      <c r="H114" s="2" t="n"/>
      <c r="I114" s="5" t="n"/>
      <c r="J114" s="6" t="n"/>
      <c r="K114" s="7">
        <f>IF(A114="","",IFERROR(VLOOKUP(F114,'Hebesätze'!$A$2:$E$151,4,FALSE),""))</f>
        <v/>
      </c>
      <c r="L114" s="8">
        <f>IF(A114="","",IFERROR(VLOOKUP(F114,'Hebesätze'!$A$2:$E$151,5,FALSE),""))</f>
        <v/>
      </c>
      <c r="M114" s="9">
        <f>IF(A114="","",IFERROR(J114*K114/100,0))</f>
        <v/>
      </c>
      <c r="N114" s="9">
        <f>IF(A114="","",IFERROR(M114/12,0))</f>
        <v/>
      </c>
      <c r="O114" s="10">
        <f>IF(A114="","",IFERROR(K114/'Dashboard'!$B$2-1,0))</f>
        <v/>
      </c>
      <c r="P114" s="2" t="n"/>
      <c r="Q114" s="9">
        <f>IF(A114="","",IF(P114="Ja",0,M114))</f>
        <v/>
      </c>
      <c r="R114" s="3" t="n"/>
    </row>
    <row r="115">
      <c r="A115" s="2" t="n"/>
      <c r="B115" s="3" t="n"/>
      <c r="C115" s="3" t="n"/>
      <c r="D115" s="3" t="n"/>
      <c r="E115" s="4" t="n"/>
      <c r="F115" s="2" t="n"/>
      <c r="G115" s="2" t="n"/>
      <c r="H115" s="2" t="n"/>
      <c r="I115" s="5" t="n"/>
      <c r="J115" s="6" t="n"/>
      <c r="K115" s="11">
        <f>IF(A115="","",IFERROR(VLOOKUP(F115,'Hebesätze'!$A$2:$E$151,4,FALSE),""))</f>
        <v/>
      </c>
      <c r="L115" s="12">
        <f>IF(A115="","",IFERROR(VLOOKUP(F115,'Hebesätze'!$A$2:$E$151,5,FALSE),""))</f>
        <v/>
      </c>
      <c r="M115" s="13">
        <f>IF(A115="","",IFERROR(J115*K115/100,0))</f>
        <v/>
      </c>
      <c r="N115" s="13">
        <f>IF(A115="","",IFERROR(M115/12,0))</f>
        <v/>
      </c>
      <c r="O115" s="14">
        <f>IF(A115="","",IFERROR(K115/'Dashboard'!$B$2-1,0))</f>
        <v/>
      </c>
      <c r="P115" s="2" t="n"/>
      <c r="Q115" s="13">
        <f>IF(A115="","",IF(P115="Ja",0,M115))</f>
        <v/>
      </c>
      <c r="R115" s="3" t="n"/>
    </row>
    <row r="116">
      <c r="A116" s="2" t="n"/>
      <c r="B116" s="3" t="n"/>
      <c r="C116" s="3" t="n"/>
      <c r="D116" s="3" t="n"/>
      <c r="E116" s="4" t="n"/>
      <c r="F116" s="2" t="n"/>
      <c r="G116" s="2" t="n"/>
      <c r="H116" s="2" t="n"/>
      <c r="I116" s="5" t="n"/>
      <c r="J116" s="6" t="n"/>
      <c r="K116" s="7">
        <f>IF(A116="","",IFERROR(VLOOKUP(F116,'Hebesätze'!$A$2:$E$151,4,FALSE),""))</f>
        <v/>
      </c>
      <c r="L116" s="8">
        <f>IF(A116="","",IFERROR(VLOOKUP(F116,'Hebesätze'!$A$2:$E$151,5,FALSE),""))</f>
        <v/>
      </c>
      <c r="M116" s="9">
        <f>IF(A116="","",IFERROR(J116*K116/100,0))</f>
        <v/>
      </c>
      <c r="N116" s="9">
        <f>IF(A116="","",IFERROR(M116/12,0))</f>
        <v/>
      </c>
      <c r="O116" s="10">
        <f>IF(A116="","",IFERROR(K116/'Dashboard'!$B$2-1,0))</f>
        <v/>
      </c>
      <c r="P116" s="2" t="n"/>
      <c r="Q116" s="9">
        <f>IF(A116="","",IF(P116="Ja",0,M116))</f>
        <v/>
      </c>
      <c r="R116" s="3" t="n"/>
    </row>
    <row r="117">
      <c r="A117" s="2" t="n"/>
      <c r="B117" s="3" t="n"/>
      <c r="C117" s="3" t="n"/>
      <c r="D117" s="3" t="n"/>
      <c r="E117" s="4" t="n"/>
      <c r="F117" s="2" t="n"/>
      <c r="G117" s="2" t="n"/>
      <c r="H117" s="2" t="n"/>
      <c r="I117" s="5" t="n"/>
      <c r="J117" s="6" t="n"/>
      <c r="K117" s="11">
        <f>IF(A117="","",IFERROR(VLOOKUP(F117,'Hebesätze'!$A$2:$E$151,4,FALSE),""))</f>
        <v/>
      </c>
      <c r="L117" s="12">
        <f>IF(A117="","",IFERROR(VLOOKUP(F117,'Hebesätze'!$A$2:$E$151,5,FALSE),""))</f>
        <v/>
      </c>
      <c r="M117" s="13">
        <f>IF(A117="","",IFERROR(J117*K117/100,0))</f>
        <v/>
      </c>
      <c r="N117" s="13">
        <f>IF(A117="","",IFERROR(M117/12,0))</f>
        <v/>
      </c>
      <c r="O117" s="14">
        <f>IF(A117="","",IFERROR(K117/'Dashboard'!$B$2-1,0))</f>
        <v/>
      </c>
      <c r="P117" s="2" t="n"/>
      <c r="Q117" s="13">
        <f>IF(A117="","",IF(P117="Ja",0,M117))</f>
        <v/>
      </c>
      <c r="R117" s="3" t="n"/>
    </row>
    <row r="118">
      <c r="A118" s="2" t="n"/>
      <c r="B118" s="3" t="n"/>
      <c r="C118" s="3" t="n"/>
      <c r="D118" s="3" t="n"/>
      <c r="E118" s="4" t="n"/>
      <c r="F118" s="2" t="n"/>
      <c r="G118" s="2" t="n"/>
      <c r="H118" s="2" t="n"/>
      <c r="I118" s="5" t="n"/>
      <c r="J118" s="6" t="n"/>
      <c r="K118" s="7">
        <f>IF(A118="","",IFERROR(VLOOKUP(F118,'Hebesätze'!$A$2:$E$151,4,FALSE),""))</f>
        <v/>
      </c>
      <c r="L118" s="8">
        <f>IF(A118="","",IFERROR(VLOOKUP(F118,'Hebesätze'!$A$2:$E$151,5,FALSE),""))</f>
        <v/>
      </c>
      <c r="M118" s="9">
        <f>IF(A118="","",IFERROR(J118*K118/100,0))</f>
        <v/>
      </c>
      <c r="N118" s="9">
        <f>IF(A118="","",IFERROR(M118/12,0))</f>
        <v/>
      </c>
      <c r="O118" s="10">
        <f>IF(A118="","",IFERROR(K118/'Dashboard'!$B$2-1,0))</f>
        <v/>
      </c>
      <c r="P118" s="2" t="n"/>
      <c r="Q118" s="9">
        <f>IF(A118="","",IF(P118="Ja",0,M118))</f>
        <v/>
      </c>
      <c r="R118" s="3" t="n"/>
    </row>
    <row r="119">
      <c r="A119" s="2" t="n"/>
      <c r="B119" s="3" t="n"/>
      <c r="C119" s="3" t="n"/>
      <c r="D119" s="3" t="n"/>
      <c r="E119" s="4" t="n"/>
      <c r="F119" s="2" t="n"/>
      <c r="G119" s="2" t="n"/>
      <c r="H119" s="2" t="n"/>
      <c r="I119" s="5" t="n"/>
      <c r="J119" s="6" t="n"/>
      <c r="K119" s="11">
        <f>IF(A119="","",IFERROR(VLOOKUP(F119,'Hebesätze'!$A$2:$E$151,4,FALSE),""))</f>
        <v/>
      </c>
      <c r="L119" s="12">
        <f>IF(A119="","",IFERROR(VLOOKUP(F119,'Hebesätze'!$A$2:$E$151,5,FALSE),""))</f>
        <v/>
      </c>
      <c r="M119" s="13">
        <f>IF(A119="","",IFERROR(J119*K119/100,0))</f>
        <v/>
      </c>
      <c r="N119" s="13">
        <f>IF(A119="","",IFERROR(M119/12,0))</f>
        <v/>
      </c>
      <c r="O119" s="14">
        <f>IF(A119="","",IFERROR(K119/'Dashboard'!$B$2-1,0))</f>
        <v/>
      </c>
      <c r="P119" s="2" t="n"/>
      <c r="Q119" s="13">
        <f>IF(A119="","",IF(P119="Ja",0,M119))</f>
        <v/>
      </c>
      <c r="R119" s="3" t="n"/>
    </row>
    <row r="120">
      <c r="A120" s="2" t="n"/>
      <c r="B120" s="3" t="n"/>
      <c r="C120" s="3" t="n"/>
      <c r="D120" s="3" t="n"/>
      <c r="E120" s="4" t="n"/>
      <c r="F120" s="2" t="n"/>
      <c r="G120" s="2" t="n"/>
      <c r="H120" s="2" t="n"/>
      <c r="I120" s="5" t="n"/>
      <c r="J120" s="6" t="n"/>
      <c r="K120" s="7">
        <f>IF(A120="","",IFERROR(VLOOKUP(F120,'Hebesätze'!$A$2:$E$151,4,FALSE),""))</f>
        <v/>
      </c>
      <c r="L120" s="8">
        <f>IF(A120="","",IFERROR(VLOOKUP(F120,'Hebesätze'!$A$2:$E$151,5,FALSE),""))</f>
        <v/>
      </c>
      <c r="M120" s="9">
        <f>IF(A120="","",IFERROR(J120*K120/100,0))</f>
        <v/>
      </c>
      <c r="N120" s="9">
        <f>IF(A120="","",IFERROR(M120/12,0))</f>
        <v/>
      </c>
      <c r="O120" s="10">
        <f>IF(A120="","",IFERROR(K120/'Dashboard'!$B$2-1,0))</f>
        <v/>
      </c>
      <c r="P120" s="2" t="n"/>
      <c r="Q120" s="9">
        <f>IF(A120="","",IF(P120="Ja",0,M120))</f>
        <v/>
      </c>
      <c r="R120" s="3" t="n"/>
    </row>
    <row r="121">
      <c r="A121" s="2" t="n"/>
      <c r="B121" s="3" t="n"/>
      <c r="C121" s="3" t="n"/>
      <c r="D121" s="3" t="n"/>
      <c r="E121" s="4" t="n"/>
      <c r="F121" s="2" t="n"/>
      <c r="G121" s="2" t="n"/>
      <c r="H121" s="2" t="n"/>
      <c r="I121" s="5" t="n"/>
      <c r="J121" s="6" t="n"/>
      <c r="K121" s="11">
        <f>IF(A121="","",IFERROR(VLOOKUP(F121,'Hebesätze'!$A$2:$E$151,4,FALSE),""))</f>
        <v/>
      </c>
      <c r="L121" s="12">
        <f>IF(A121="","",IFERROR(VLOOKUP(F121,'Hebesätze'!$A$2:$E$151,5,FALSE),""))</f>
        <v/>
      </c>
      <c r="M121" s="13">
        <f>IF(A121="","",IFERROR(J121*K121/100,0))</f>
        <v/>
      </c>
      <c r="N121" s="13">
        <f>IF(A121="","",IFERROR(M121/12,0))</f>
        <v/>
      </c>
      <c r="O121" s="14">
        <f>IF(A121="","",IFERROR(K121/'Dashboard'!$B$2-1,0))</f>
        <v/>
      </c>
      <c r="P121" s="2" t="n"/>
      <c r="Q121" s="13">
        <f>IF(A121="","",IF(P121="Ja",0,M121))</f>
        <v/>
      </c>
      <c r="R121" s="3" t="n"/>
    </row>
    <row r="122">
      <c r="A122" s="2" t="n"/>
      <c r="B122" s="3" t="n"/>
      <c r="C122" s="3" t="n"/>
      <c r="D122" s="3" t="n"/>
      <c r="E122" s="4" t="n"/>
      <c r="F122" s="2" t="n"/>
      <c r="G122" s="2" t="n"/>
      <c r="H122" s="2" t="n"/>
      <c r="I122" s="5" t="n"/>
      <c r="J122" s="6" t="n"/>
      <c r="K122" s="7">
        <f>IF(A122="","",IFERROR(VLOOKUP(F122,'Hebesätze'!$A$2:$E$151,4,FALSE),""))</f>
        <v/>
      </c>
      <c r="L122" s="8">
        <f>IF(A122="","",IFERROR(VLOOKUP(F122,'Hebesätze'!$A$2:$E$151,5,FALSE),""))</f>
        <v/>
      </c>
      <c r="M122" s="9">
        <f>IF(A122="","",IFERROR(J122*K122/100,0))</f>
        <v/>
      </c>
      <c r="N122" s="9">
        <f>IF(A122="","",IFERROR(M122/12,0))</f>
        <v/>
      </c>
      <c r="O122" s="10">
        <f>IF(A122="","",IFERROR(K122/'Dashboard'!$B$2-1,0))</f>
        <v/>
      </c>
      <c r="P122" s="2" t="n"/>
      <c r="Q122" s="9">
        <f>IF(A122="","",IF(P122="Ja",0,M122))</f>
        <v/>
      </c>
      <c r="R122" s="3" t="n"/>
    </row>
    <row r="123">
      <c r="A123" s="2" t="n"/>
      <c r="B123" s="3" t="n"/>
      <c r="C123" s="3" t="n"/>
      <c r="D123" s="3" t="n"/>
      <c r="E123" s="4" t="n"/>
      <c r="F123" s="2" t="n"/>
      <c r="G123" s="2" t="n"/>
      <c r="H123" s="2" t="n"/>
      <c r="I123" s="5" t="n"/>
      <c r="J123" s="6" t="n"/>
      <c r="K123" s="11">
        <f>IF(A123="","",IFERROR(VLOOKUP(F123,'Hebesätze'!$A$2:$E$151,4,FALSE),""))</f>
        <v/>
      </c>
      <c r="L123" s="12">
        <f>IF(A123="","",IFERROR(VLOOKUP(F123,'Hebesätze'!$A$2:$E$151,5,FALSE),""))</f>
        <v/>
      </c>
      <c r="M123" s="13">
        <f>IF(A123="","",IFERROR(J123*K123/100,0))</f>
        <v/>
      </c>
      <c r="N123" s="13">
        <f>IF(A123="","",IFERROR(M123/12,0))</f>
        <v/>
      </c>
      <c r="O123" s="14">
        <f>IF(A123="","",IFERROR(K123/'Dashboard'!$B$2-1,0))</f>
        <v/>
      </c>
      <c r="P123" s="2" t="n"/>
      <c r="Q123" s="13">
        <f>IF(A123="","",IF(P123="Ja",0,M123))</f>
        <v/>
      </c>
      <c r="R123" s="3" t="n"/>
    </row>
    <row r="124">
      <c r="A124" s="2" t="n"/>
      <c r="B124" s="3" t="n"/>
      <c r="C124" s="3" t="n"/>
      <c r="D124" s="3" t="n"/>
      <c r="E124" s="4" t="n"/>
      <c r="F124" s="2" t="n"/>
      <c r="G124" s="2" t="n"/>
      <c r="H124" s="2" t="n"/>
      <c r="I124" s="5" t="n"/>
      <c r="J124" s="6" t="n"/>
      <c r="K124" s="7">
        <f>IF(A124="","",IFERROR(VLOOKUP(F124,'Hebesätze'!$A$2:$E$151,4,FALSE),""))</f>
        <v/>
      </c>
      <c r="L124" s="8">
        <f>IF(A124="","",IFERROR(VLOOKUP(F124,'Hebesätze'!$A$2:$E$151,5,FALSE),""))</f>
        <v/>
      </c>
      <c r="M124" s="9">
        <f>IF(A124="","",IFERROR(J124*K124/100,0))</f>
        <v/>
      </c>
      <c r="N124" s="9">
        <f>IF(A124="","",IFERROR(M124/12,0))</f>
        <v/>
      </c>
      <c r="O124" s="10">
        <f>IF(A124="","",IFERROR(K124/'Dashboard'!$B$2-1,0))</f>
        <v/>
      </c>
      <c r="P124" s="2" t="n"/>
      <c r="Q124" s="9">
        <f>IF(A124="","",IF(P124="Ja",0,M124))</f>
        <v/>
      </c>
      <c r="R124" s="3" t="n"/>
    </row>
    <row r="125">
      <c r="A125" s="2" t="n"/>
      <c r="B125" s="3" t="n"/>
      <c r="C125" s="3" t="n"/>
      <c r="D125" s="3" t="n"/>
      <c r="E125" s="4" t="n"/>
      <c r="F125" s="2" t="n"/>
      <c r="G125" s="2" t="n"/>
      <c r="H125" s="2" t="n"/>
      <c r="I125" s="5" t="n"/>
      <c r="J125" s="6" t="n"/>
      <c r="K125" s="11">
        <f>IF(A125="","",IFERROR(VLOOKUP(F125,'Hebesätze'!$A$2:$E$151,4,FALSE),""))</f>
        <v/>
      </c>
      <c r="L125" s="12">
        <f>IF(A125="","",IFERROR(VLOOKUP(F125,'Hebesätze'!$A$2:$E$151,5,FALSE),""))</f>
        <v/>
      </c>
      <c r="M125" s="13">
        <f>IF(A125="","",IFERROR(J125*K125/100,0))</f>
        <v/>
      </c>
      <c r="N125" s="13">
        <f>IF(A125="","",IFERROR(M125/12,0))</f>
        <v/>
      </c>
      <c r="O125" s="14">
        <f>IF(A125="","",IFERROR(K125/'Dashboard'!$B$2-1,0))</f>
        <v/>
      </c>
      <c r="P125" s="2" t="n"/>
      <c r="Q125" s="13">
        <f>IF(A125="","",IF(P125="Ja",0,M125))</f>
        <v/>
      </c>
      <c r="R125" s="3" t="n"/>
    </row>
    <row r="126">
      <c r="A126" s="2" t="n"/>
      <c r="B126" s="3" t="n"/>
      <c r="C126" s="3" t="n"/>
      <c r="D126" s="3" t="n"/>
      <c r="E126" s="4" t="n"/>
      <c r="F126" s="2" t="n"/>
      <c r="G126" s="2" t="n"/>
      <c r="H126" s="2" t="n"/>
      <c r="I126" s="5" t="n"/>
      <c r="J126" s="6" t="n"/>
      <c r="K126" s="7">
        <f>IF(A126="","",IFERROR(VLOOKUP(F126,'Hebesätze'!$A$2:$E$151,4,FALSE),""))</f>
        <v/>
      </c>
      <c r="L126" s="8">
        <f>IF(A126="","",IFERROR(VLOOKUP(F126,'Hebesätze'!$A$2:$E$151,5,FALSE),""))</f>
        <v/>
      </c>
      <c r="M126" s="9">
        <f>IF(A126="","",IFERROR(J126*K126/100,0))</f>
        <v/>
      </c>
      <c r="N126" s="9">
        <f>IF(A126="","",IFERROR(M126/12,0))</f>
        <v/>
      </c>
      <c r="O126" s="10">
        <f>IF(A126="","",IFERROR(K126/'Dashboard'!$B$2-1,0))</f>
        <v/>
      </c>
      <c r="P126" s="2" t="n"/>
      <c r="Q126" s="9">
        <f>IF(A126="","",IF(P126="Ja",0,M126))</f>
        <v/>
      </c>
      <c r="R126" s="3" t="n"/>
    </row>
    <row r="127">
      <c r="A127" s="2" t="n"/>
      <c r="B127" s="3" t="n"/>
      <c r="C127" s="3" t="n"/>
      <c r="D127" s="3" t="n"/>
      <c r="E127" s="4" t="n"/>
      <c r="F127" s="2" t="n"/>
      <c r="G127" s="2" t="n"/>
      <c r="H127" s="2" t="n"/>
      <c r="I127" s="5" t="n"/>
      <c r="J127" s="6" t="n"/>
      <c r="K127" s="11">
        <f>IF(A127="","",IFERROR(VLOOKUP(F127,'Hebesätze'!$A$2:$E$151,4,FALSE),""))</f>
        <v/>
      </c>
      <c r="L127" s="12">
        <f>IF(A127="","",IFERROR(VLOOKUP(F127,'Hebesätze'!$A$2:$E$151,5,FALSE),""))</f>
        <v/>
      </c>
      <c r="M127" s="13">
        <f>IF(A127="","",IFERROR(J127*K127/100,0))</f>
        <v/>
      </c>
      <c r="N127" s="13">
        <f>IF(A127="","",IFERROR(M127/12,0))</f>
        <v/>
      </c>
      <c r="O127" s="14">
        <f>IF(A127="","",IFERROR(K127/'Dashboard'!$B$2-1,0))</f>
        <v/>
      </c>
      <c r="P127" s="2" t="n"/>
      <c r="Q127" s="13">
        <f>IF(A127="","",IF(P127="Ja",0,M127))</f>
        <v/>
      </c>
      <c r="R127" s="3" t="n"/>
    </row>
    <row r="128">
      <c r="A128" s="2" t="n"/>
      <c r="B128" s="3" t="n"/>
      <c r="C128" s="3" t="n"/>
      <c r="D128" s="3" t="n"/>
      <c r="E128" s="4" t="n"/>
      <c r="F128" s="2" t="n"/>
      <c r="G128" s="2" t="n"/>
      <c r="H128" s="2" t="n"/>
      <c r="I128" s="5" t="n"/>
      <c r="J128" s="6" t="n"/>
      <c r="K128" s="7">
        <f>IF(A128="","",IFERROR(VLOOKUP(F128,'Hebesätze'!$A$2:$E$151,4,FALSE),""))</f>
        <v/>
      </c>
      <c r="L128" s="8">
        <f>IF(A128="","",IFERROR(VLOOKUP(F128,'Hebesätze'!$A$2:$E$151,5,FALSE),""))</f>
        <v/>
      </c>
      <c r="M128" s="9">
        <f>IF(A128="","",IFERROR(J128*K128/100,0))</f>
        <v/>
      </c>
      <c r="N128" s="9">
        <f>IF(A128="","",IFERROR(M128/12,0))</f>
        <v/>
      </c>
      <c r="O128" s="10">
        <f>IF(A128="","",IFERROR(K128/'Dashboard'!$B$2-1,0))</f>
        <v/>
      </c>
      <c r="P128" s="2" t="n"/>
      <c r="Q128" s="9">
        <f>IF(A128="","",IF(P128="Ja",0,M128))</f>
        <v/>
      </c>
      <c r="R128" s="3" t="n"/>
    </row>
    <row r="129">
      <c r="A129" s="2" t="n"/>
      <c r="B129" s="3" t="n"/>
      <c r="C129" s="3" t="n"/>
      <c r="D129" s="3" t="n"/>
      <c r="E129" s="4" t="n"/>
      <c r="F129" s="2" t="n"/>
      <c r="G129" s="2" t="n"/>
      <c r="H129" s="2" t="n"/>
      <c r="I129" s="5" t="n"/>
      <c r="J129" s="6" t="n"/>
      <c r="K129" s="11">
        <f>IF(A129="","",IFERROR(VLOOKUP(F129,'Hebesätze'!$A$2:$E$151,4,FALSE),""))</f>
        <v/>
      </c>
      <c r="L129" s="12">
        <f>IF(A129="","",IFERROR(VLOOKUP(F129,'Hebesätze'!$A$2:$E$151,5,FALSE),""))</f>
        <v/>
      </c>
      <c r="M129" s="13">
        <f>IF(A129="","",IFERROR(J129*K129/100,0))</f>
        <v/>
      </c>
      <c r="N129" s="13">
        <f>IF(A129="","",IFERROR(M129/12,0))</f>
        <v/>
      </c>
      <c r="O129" s="14">
        <f>IF(A129="","",IFERROR(K129/'Dashboard'!$B$2-1,0))</f>
        <v/>
      </c>
      <c r="P129" s="2" t="n"/>
      <c r="Q129" s="13">
        <f>IF(A129="","",IF(P129="Ja",0,M129))</f>
        <v/>
      </c>
      <c r="R129" s="3" t="n"/>
    </row>
    <row r="130">
      <c r="A130" s="2" t="n"/>
      <c r="B130" s="3" t="n"/>
      <c r="C130" s="3" t="n"/>
      <c r="D130" s="3" t="n"/>
      <c r="E130" s="4" t="n"/>
      <c r="F130" s="2" t="n"/>
      <c r="G130" s="2" t="n"/>
      <c r="H130" s="2" t="n"/>
      <c r="I130" s="5" t="n"/>
      <c r="J130" s="6" t="n"/>
      <c r="K130" s="7">
        <f>IF(A130="","",IFERROR(VLOOKUP(F130,'Hebesätze'!$A$2:$E$151,4,FALSE),""))</f>
        <v/>
      </c>
      <c r="L130" s="8">
        <f>IF(A130="","",IFERROR(VLOOKUP(F130,'Hebesätze'!$A$2:$E$151,5,FALSE),""))</f>
        <v/>
      </c>
      <c r="M130" s="9">
        <f>IF(A130="","",IFERROR(J130*K130/100,0))</f>
        <v/>
      </c>
      <c r="N130" s="9">
        <f>IF(A130="","",IFERROR(M130/12,0))</f>
        <v/>
      </c>
      <c r="O130" s="10">
        <f>IF(A130="","",IFERROR(K130/'Dashboard'!$B$2-1,0))</f>
        <v/>
      </c>
      <c r="P130" s="2" t="n"/>
      <c r="Q130" s="9">
        <f>IF(A130="","",IF(P130="Ja",0,M130))</f>
        <v/>
      </c>
      <c r="R130" s="3" t="n"/>
    </row>
    <row r="131">
      <c r="A131" s="2" t="n"/>
      <c r="B131" s="3" t="n"/>
      <c r="C131" s="3" t="n"/>
      <c r="D131" s="3" t="n"/>
      <c r="E131" s="4" t="n"/>
      <c r="F131" s="2" t="n"/>
      <c r="G131" s="2" t="n"/>
      <c r="H131" s="2" t="n"/>
      <c r="I131" s="5" t="n"/>
      <c r="J131" s="6" t="n"/>
      <c r="K131" s="11">
        <f>IF(A131="","",IFERROR(VLOOKUP(F131,'Hebesätze'!$A$2:$E$151,4,FALSE),""))</f>
        <v/>
      </c>
      <c r="L131" s="12">
        <f>IF(A131="","",IFERROR(VLOOKUP(F131,'Hebesätze'!$A$2:$E$151,5,FALSE),""))</f>
        <v/>
      </c>
      <c r="M131" s="13">
        <f>IF(A131="","",IFERROR(J131*K131/100,0))</f>
        <v/>
      </c>
      <c r="N131" s="13">
        <f>IF(A131="","",IFERROR(M131/12,0))</f>
        <v/>
      </c>
      <c r="O131" s="14">
        <f>IF(A131="","",IFERROR(K131/'Dashboard'!$B$2-1,0))</f>
        <v/>
      </c>
      <c r="P131" s="2" t="n"/>
      <c r="Q131" s="13">
        <f>IF(A131="","",IF(P131="Ja",0,M131))</f>
        <v/>
      </c>
      <c r="R131" s="3" t="n"/>
    </row>
    <row r="132">
      <c r="A132" s="2" t="n"/>
      <c r="B132" s="3" t="n"/>
      <c r="C132" s="3" t="n"/>
      <c r="D132" s="3" t="n"/>
      <c r="E132" s="4" t="n"/>
      <c r="F132" s="2" t="n"/>
      <c r="G132" s="2" t="n"/>
      <c r="H132" s="2" t="n"/>
      <c r="I132" s="5" t="n"/>
      <c r="J132" s="6" t="n"/>
      <c r="K132" s="7">
        <f>IF(A132="","",IFERROR(VLOOKUP(F132,'Hebesätze'!$A$2:$E$151,4,FALSE),""))</f>
        <v/>
      </c>
      <c r="L132" s="8">
        <f>IF(A132="","",IFERROR(VLOOKUP(F132,'Hebesätze'!$A$2:$E$151,5,FALSE),""))</f>
        <v/>
      </c>
      <c r="M132" s="9">
        <f>IF(A132="","",IFERROR(J132*K132/100,0))</f>
        <v/>
      </c>
      <c r="N132" s="9">
        <f>IF(A132="","",IFERROR(M132/12,0))</f>
        <v/>
      </c>
      <c r="O132" s="10">
        <f>IF(A132="","",IFERROR(K132/'Dashboard'!$B$2-1,0))</f>
        <v/>
      </c>
      <c r="P132" s="2" t="n"/>
      <c r="Q132" s="9">
        <f>IF(A132="","",IF(P132="Ja",0,M132))</f>
        <v/>
      </c>
      <c r="R132" s="3" t="n"/>
    </row>
    <row r="133">
      <c r="A133" s="2" t="n"/>
      <c r="B133" s="3" t="n"/>
      <c r="C133" s="3" t="n"/>
      <c r="D133" s="3" t="n"/>
      <c r="E133" s="4" t="n"/>
      <c r="F133" s="2" t="n"/>
      <c r="G133" s="2" t="n"/>
      <c r="H133" s="2" t="n"/>
      <c r="I133" s="5" t="n"/>
      <c r="J133" s="6" t="n"/>
      <c r="K133" s="11">
        <f>IF(A133="","",IFERROR(VLOOKUP(F133,'Hebesätze'!$A$2:$E$151,4,FALSE),""))</f>
        <v/>
      </c>
      <c r="L133" s="12">
        <f>IF(A133="","",IFERROR(VLOOKUP(F133,'Hebesätze'!$A$2:$E$151,5,FALSE),""))</f>
        <v/>
      </c>
      <c r="M133" s="13">
        <f>IF(A133="","",IFERROR(J133*K133/100,0))</f>
        <v/>
      </c>
      <c r="N133" s="13">
        <f>IF(A133="","",IFERROR(M133/12,0))</f>
        <v/>
      </c>
      <c r="O133" s="14">
        <f>IF(A133="","",IFERROR(K133/'Dashboard'!$B$2-1,0))</f>
        <v/>
      </c>
      <c r="P133" s="2" t="n"/>
      <c r="Q133" s="13">
        <f>IF(A133="","",IF(P133="Ja",0,M133))</f>
        <v/>
      </c>
      <c r="R133" s="3" t="n"/>
    </row>
    <row r="134">
      <c r="A134" s="2" t="n"/>
      <c r="B134" s="3" t="n"/>
      <c r="C134" s="3" t="n"/>
      <c r="D134" s="3" t="n"/>
      <c r="E134" s="4" t="n"/>
      <c r="F134" s="2" t="n"/>
      <c r="G134" s="2" t="n"/>
      <c r="H134" s="2" t="n"/>
      <c r="I134" s="5" t="n"/>
      <c r="J134" s="6" t="n"/>
      <c r="K134" s="7">
        <f>IF(A134="","",IFERROR(VLOOKUP(F134,'Hebesätze'!$A$2:$E$151,4,FALSE),""))</f>
        <v/>
      </c>
      <c r="L134" s="8">
        <f>IF(A134="","",IFERROR(VLOOKUP(F134,'Hebesätze'!$A$2:$E$151,5,FALSE),""))</f>
        <v/>
      </c>
      <c r="M134" s="9">
        <f>IF(A134="","",IFERROR(J134*K134/100,0))</f>
        <v/>
      </c>
      <c r="N134" s="9">
        <f>IF(A134="","",IFERROR(M134/12,0))</f>
        <v/>
      </c>
      <c r="O134" s="10">
        <f>IF(A134="","",IFERROR(K134/'Dashboard'!$B$2-1,0))</f>
        <v/>
      </c>
      <c r="P134" s="2" t="n"/>
      <c r="Q134" s="9">
        <f>IF(A134="","",IF(P134="Ja",0,M134))</f>
        <v/>
      </c>
      <c r="R134" s="3" t="n"/>
    </row>
    <row r="135">
      <c r="A135" s="2" t="n"/>
      <c r="B135" s="3" t="n"/>
      <c r="C135" s="3" t="n"/>
      <c r="D135" s="3" t="n"/>
      <c r="E135" s="4" t="n"/>
      <c r="F135" s="2" t="n"/>
      <c r="G135" s="2" t="n"/>
      <c r="H135" s="2" t="n"/>
      <c r="I135" s="5" t="n"/>
      <c r="J135" s="6" t="n"/>
      <c r="K135" s="11">
        <f>IF(A135="","",IFERROR(VLOOKUP(F135,'Hebesätze'!$A$2:$E$151,4,FALSE),""))</f>
        <v/>
      </c>
      <c r="L135" s="12">
        <f>IF(A135="","",IFERROR(VLOOKUP(F135,'Hebesätze'!$A$2:$E$151,5,FALSE),""))</f>
        <v/>
      </c>
      <c r="M135" s="13">
        <f>IF(A135="","",IFERROR(J135*K135/100,0))</f>
        <v/>
      </c>
      <c r="N135" s="13">
        <f>IF(A135="","",IFERROR(M135/12,0))</f>
        <v/>
      </c>
      <c r="O135" s="14">
        <f>IF(A135="","",IFERROR(K135/'Dashboard'!$B$2-1,0))</f>
        <v/>
      </c>
      <c r="P135" s="2" t="n"/>
      <c r="Q135" s="13">
        <f>IF(A135="","",IF(P135="Ja",0,M135))</f>
        <v/>
      </c>
      <c r="R135" s="3" t="n"/>
    </row>
    <row r="136">
      <c r="A136" s="2" t="n"/>
      <c r="B136" s="3" t="n"/>
      <c r="C136" s="3" t="n"/>
      <c r="D136" s="3" t="n"/>
      <c r="E136" s="4" t="n"/>
      <c r="F136" s="2" t="n"/>
      <c r="G136" s="2" t="n"/>
      <c r="H136" s="2" t="n"/>
      <c r="I136" s="5" t="n"/>
      <c r="J136" s="6" t="n"/>
      <c r="K136" s="7">
        <f>IF(A136="","",IFERROR(VLOOKUP(F136,'Hebesätze'!$A$2:$E$151,4,FALSE),""))</f>
        <v/>
      </c>
      <c r="L136" s="8">
        <f>IF(A136="","",IFERROR(VLOOKUP(F136,'Hebesätze'!$A$2:$E$151,5,FALSE),""))</f>
        <v/>
      </c>
      <c r="M136" s="9">
        <f>IF(A136="","",IFERROR(J136*K136/100,0))</f>
        <v/>
      </c>
      <c r="N136" s="9">
        <f>IF(A136="","",IFERROR(M136/12,0))</f>
        <v/>
      </c>
      <c r="O136" s="10">
        <f>IF(A136="","",IFERROR(K136/'Dashboard'!$B$2-1,0))</f>
        <v/>
      </c>
      <c r="P136" s="2" t="n"/>
      <c r="Q136" s="9">
        <f>IF(A136="","",IF(P136="Ja",0,M136))</f>
        <v/>
      </c>
      <c r="R136" s="3" t="n"/>
    </row>
    <row r="137">
      <c r="A137" s="2" t="n"/>
      <c r="B137" s="3" t="n"/>
      <c r="C137" s="3" t="n"/>
      <c r="D137" s="3" t="n"/>
      <c r="E137" s="4" t="n"/>
      <c r="F137" s="2" t="n"/>
      <c r="G137" s="2" t="n"/>
      <c r="H137" s="2" t="n"/>
      <c r="I137" s="5" t="n"/>
      <c r="J137" s="6" t="n"/>
      <c r="K137" s="11">
        <f>IF(A137="","",IFERROR(VLOOKUP(F137,'Hebesätze'!$A$2:$E$151,4,FALSE),""))</f>
        <v/>
      </c>
      <c r="L137" s="12">
        <f>IF(A137="","",IFERROR(VLOOKUP(F137,'Hebesätze'!$A$2:$E$151,5,FALSE),""))</f>
        <v/>
      </c>
      <c r="M137" s="13">
        <f>IF(A137="","",IFERROR(J137*K137/100,0))</f>
        <v/>
      </c>
      <c r="N137" s="13">
        <f>IF(A137="","",IFERROR(M137/12,0))</f>
        <v/>
      </c>
      <c r="O137" s="14">
        <f>IF(A137="","",IFERROR(K137/'Dashboard'!$B$2-1,0))</f>
        <v/>
      </c>
      <c r="P137" s="2" t="n"/>
      <c r="Q137" s="13">
        <f>IF(A137="","",IF(P137="Ja",0,M137))</f>
        <v/>
      </c>
      <c r="R137" s="3" t="n"/>
    </row>
    <row r="138">
      <c r="A138" s="2" t="n"/>
      <c r="B138" s="3" t="n"/>
      <c r="C138" s="3" t="n"/>
      <c r="D138" s="3" t="n"/>
      <c r="E138" s="4" t="n"/>
      <c r="F138" s="2" t="n"/>
      <c r="G138" s="2" t="n"/>
      <c r="H138" s="2" t="n"/>
      <c r="I138" s="5" t="n"/>
      <c r="J138" s="6" t="n"/>
      <c r="K138" s="7">
        <f>IF(A138="","",IFERROR(VLOOKUP(F138,'Hebesätze'!$A$2:$E$151,4,FALSE),""))</f>
        <v/>
      </c>
      <c r="L138" s="8">
        <f>IF(A138="","",IFERROR(VLOOKUP(F138,'Hebesätze'!$A$2:$E$151,5,FALSE),""))</f>
        <v/>
      </c>
      <c r="M138" s="9">
        <f>IF(A138="","",IFERROR(J138*K138/100,0))</f>
        <v/>
      </c>
      <c r="N138" s="9">
        <f>IF(A138="","",IFERROR(M138/12,0))</f>
        <v/>
      </c>
      <c r="O138" s="10">
        <f>IF(A138="","",IFERROR(K138/'Dashboard'!$B$2-1,0))</f>
        <v/>
      </c>
      <c r="P138" s="2" t="n"/>
      <c r="Q138" s="9">
        <f>IF(A138="","",IF(P138="Ja",0,M138))</f>
        <v/>
      </c>
      <c r="R138" s="3" t="n"/>
    </row>
    <row r="139">
      <c r="A139" s="2" t="n"/>
      <c r="B139" s="3" t="n"/>
      <c r="C139" s="3" t="n"/>
      <c r="D139" s="3" t="n"/>
      <c r="E139" s="4" t="n"/>
      <c r="F139" s="2" t="n"/>
      <c r="G139" s="2" t="n"/>
      <c r="H139" s="2" t="n"/>
      <c r="I139" s="5" t="n"/>
      <c r="J139" s="6" t="n"/>
      <c r="K139" s="11">
        <f>IF(A139="","",IFERROR(VLOOKUP(F139,'Hebesätze'!$A$2:$E$151,4,FALSE),""))</f>
        <v/>
      </c>
      <c r="L139" s="12">
        <f>IF(A139="","",IFERROR(VLOOKUP(F139,'Hebesätze'!$A$2:$E$151,5,FALSE),""))</f>
        <v/>
      </c>
      <c r="M139" s="13">
        <f>IF(A139="","",IFERROR(J139*K139/100,0))</f>
        <v/>
      </c>
      <c r="N139" s="13">
        <f>IF(A139="","",IFERROR(M139/12,0))</f>
        <v/>
      </c>
      <c r="O139" s="14">
        <f>IF(A139="","",IFERROR(K139/'Dashboard'!$B$2-1,0))</f>
        <v/>
      </c>
      <c r="P139" s="2" t="n"/>
      <c r="Q139" s="13">
        <f>IF(A139="","",IF(P139="Ja",0,M139))</f>
        <v/>
      </c>
      <c r="R139" s="3" t="n"/>
    </row>
    <row r="140">
      <c r="A140" s="2" t="n"/>
      <c r="B140" s="3" t="n"/>
      <c r="C140" s="3" t="n"/>
      <c r="D140" s="3" t="n"/>
      <c r="E140" s="4" t="n"/>
      <c r="F140" s="2" t="n"/>
      <c r="G140" s="2" t="n"/>
      <c r="H140" s="2" t="n"/>
      <c r="I140" s="5" t="n"/>
      <c r="J140" s="6" t="n"/>
      <c r="K140" s="7">
        <f>IF(A140="","",IFERROR(VLOOKUP(F140,'Hebesätze'!$A$2:$E$151,4,FALSE),""))</f>
        <v/>
      </c>
      <c r="L140" s="8">
        <f>IF(A140="","",IFERROR(VLOOKUP(F140,'Hebesätze'!$A$2:$E$151,5,FALSE),""))</f>
        <v/>
      </c>
      <c r="M140" s="9">
        <f>IF(A140="","",IFERROR(J140*K140/100,0))</f>
        <v/>
      </c>
      <c r="N140" s="9">
        <f>IF(A140="","",IFERROR(M140/12,0))</f>
        <v/>
      </c>
      <c r="O140" s="10">
        <f>IF(A140="","",IFERROR(K140/'Dashboard'!$B$2-1,0))</f>
        <v/>
      </c>
      <c r="P140" s="2" t="n"/>
      <c r="Q140" s="9">
        <f>IF(A140="","",IF(P140="Ja",0,M140))</f>
        <v/>
      </c>
      <c r="R140" s="3" t="n"/>
    </row>
    <row r="141">
      <c r="A141" s="2" t="n"/>
      <c r="B141" s="3" t="n"/>
      <c r="C141" s="3" t="n"/>
      <c r="D141" s="3" t="n"/>
      <c r="E141" s="4" t="n"/>
      <c r="F141" s="2" t="n"/>
      <c r="G141" s="2" t="n"/>
      <c r="H141" s="2" t="n"/>
      <c r="I141" s="5" t="n"/>
      <c r="J141" s="6" t="n"/>
      <c r="K141" s="11">
        <f>IF(A141="","",IFERROR(VLOOKUP(F141,'Hebesätze'!$A$2:$E$151,4,FALSE),""))</f>
        <v/>
      </c>
      <c r="L141" s="12">
        <f>IF(A141="","",IFERROR(VLOOKUP(F141,'Hebesätze'!$A$2:$E$151,5,FALSE),""))</f>
        <v/>
      </c>
      <c r="M141" s="13">
        <f>IF(A141="","",IFERROR(J141*K141/100,0))</f>
        <v/>
      </c>
      <c r="N141" s="13">
        <f>IF(A141="","",IFERROR(M141/12,0))</f>
        <v/>
      </c>
      <c r="O141" s="14">
        <f>IF(A141="","",IFERROR(K141/'Dashboard'!$B$2-1,0))</f>
        <v/>
      </c>
      <c r="P141" s="2" t="n"/>
      <c r="Q141" s="13">
        <f>IF(A141="","",IF(P141="Ja",0,M141))</f>
        <v/>
      </c>
      <c r="R141" s="3" t="n"/>
    </row>
    <row r="142">
      <c r="A142" s="2" t="n"/>
      <c r="B142" s="3" t="n"/>
      <c r="C142" s="3" t="n"/>
      <c r="D142" s="3" t="n"/>
      <c r="E142" s="4" t="n"/>
      <c r="F142" s="2" t="n"/>
      <c r="G142" s="2" t="n"/>
      <c r="H142" s="2" t="n"/>
      <c r="I142" s="5" t="n"/>
      <c r="J142" s="6" t="n"/>
      <c r="K142" s="7">
        <f>IF(A142="","",IFERROR(VLOOKUP(F142,'Hebesätze'!$A$2:$E$151,4,FALSE),""))</f>
        <v/>
      </c>
      <c r="L142" s="8">
        <f>IF(A142="","",IFERROR(VLOOKUP(F142,'Hebesätze'!$A$2:$E$151,5,FALSE),""))</f>
        <v/>
      </c>
      <c r="M142" s="9">
        <f>IF(A142="","",IFERROR(J142*K142/100,0))</f>
        <v/>
      </c>
      <c r="N142" s="9">
        <f>IF(A142="","",IFERROR(M142/12,0))</f>
        <v/>
      </c>
      <c r="O142" s="10">
        <f>IF(A142="","",IFERROR(K142/'Dashboard'!$B$2-1,0))</f>
        <v/>
      </c>
      <c r="P142" s="2" t="n"/>
      <c r="Q142" s="9">
        <f>IF(A142="","",IF(P142="Ja",0,M142))</f>
        <v/>
      </c>
      <c r="R142" s="3" t="n"/>
    </row>
    <row r="143">
      <c r="A143" s="2" t="n"/>
      <c r="B143" s="3" t="n"/>
      <c r="C143" s="3" t="n"/>
      <c r="D143" s="3" t="n"/>
      <c r="E143" s="4" t="n"/>
      <c r="F143" s="2" t="n"/>
      <c r="G143" s="2" t="n"/>
      <c r="H143" s="2" t="n"/>
      <c r="I143" s="5" t="n"/>
      <c r="J143" s="6" t="n"/>
      <c r="K143" s="11">
        <f>IF(A143="","",IFERROR(VLOOKUP(F143,'Hebesätze'!$A$2:$E$151,4,FALSE),""))</f>
        <v/>
      </c>
      <c r="L143" s="12">
        <f>IF(A143="","",IFERROR(VLOOKUP(F143,'Hebesätze'!$A$2:$E$151,5,FALSE),""))</f>
        <v/>
      </c>
      <c r="M143" s="13">
        <f>IF(A143="","",IFERROR(J143*K143/100,0))</f>
        <v/>
      </c>
      <c r="N143" s="13">
        <f>IF(A143="","",IFERROR(M143/12,0))</f>
        <v/>
      </c>
      <c r="O143" s="14">
        <f>IF(A143="","",IFERROR(K143/'Dashboard'!$B$2-1,0))</f>
        <v/>
      </c>
      <c r="P143" s="2" t="n"/>
      <c r="Q143" s="13">
        <f>IF(A143="","",IF(P143="Ja",0,M143))</f>
        <v/>
      </c>
      <c r="R143" s="3" t="n"/>
    </row>
    <row r="144">
      <c r="A144" s="2" t="n"/>
      <c r="B144" s="3" t="n"/>
      <c r="C144" s="3" t="n"/>
      <c r="D144" s="3" t="n"/>
      <c r="E144" s="4" t="n"/>
      <c r="F144" s="2" t="n"/>
      <c r="G144" s="2" t="n"/>
      <c r="H144" s="2" t="n"/>
      <c r="I144" s="5" t="n"/>
      <c r="J144" s="6" t="n"/>
      <c r="K144" s="7">
        <f>IF(A144="","",IFERROR(VLOOKUP(F144,'Hebesätze'!$A$2:$E$151,4,FALSE),""))</f>
        <v/>
      </c>
      <c r="L144" s="8">
        <f>IF(A144="","",IFERROR(VLOOKUP(F144,'Hebesätze'!$A$2:$E$151,5,FALSE),""))</f>
        <v/>
      </c>
      <c r="M144" s="9">
        <f>IF(A144="","",IFERROR(J144*K144/100,0))</f>
        <v/>
      </c>
      <c r="N144" s="9">
        <f>IF(A144="","",IFERROR(M144/12,0))</f>
        <v/>
      </c>
      <c r="O144" s="10">
        <f>IF(A144="","",IFERROR(K144/'Dashboard'!$B$2-1,0))</f>
        <v/>
      </c>
      <c r="P144" s="2" t="n"/>
      <c r="Q144" s="9">
        <f>IF(A144="","",IF(P144="Ja",0,M144))</f>
        <v/>
      </c>
      <c r="R144" s="3" t="n"/>
    </row>
    <row r="145">
      <c r="A145" s="2" t="n"/>
      <c r="B145" s="3" t="n"/>
      <c r="C145" s="3" t="n"/>
      <c r="D145" s="3" t="n"/>
      <c r="E145" s="4" t="n"/>
      <c r="F145" s="2" t="n"/>
      <c r="G145" s="2" t="n"/>
      <c r="H145" s="2" t="n"/>
      <c r="I145" s="5" t="n"/>
      <c r="J145" s="6" t="n"/>
      <c r="K145" s="11">
        <f>IF(A145="","",IFERROR(VLOOKUP(F145,'Hebesätze'!$A$2:$E$151,4,FALSE),""))</f>
        <v/>
      </c>
      <c r="L145" s="12">
        <f>IF(A145="","",IFERROR(VLOOKUP(F145,'Hebesätze'!$A$2:$E$151,5,FALSE),""))</f>
        <v/>
      </c>
      <c r="M145" s="13">
        <f>IF(A145="","",IFERROR(J145*K145/100,0))</f>
        <v/>
      </c>
      <c r="N145" s="13">
        <f>IF(A145="","",IFERROR(M145/12,0))</f>
        <v/>
      </c>
      <c r="O145" s="14">
        <f>IF(A145="","",IFERROR(K145/'Dashboard'!$B$2-1,0))</f>
        <v/>
      </c>
      <c r="P145" s="2" t="n"/>
      <c r="Q145" s="13">
        <f>IF(A145="","",IF(P145="Ja",0,M145))</f>
        <v/>
      </c>
      <c r="R145" s="3" t="n"/>
    </row>
    <row r="146">
      <c r="A146" s="2" t="n"/>
      <c r="B146" s="3" t="n"/>
      <c r="C146" s="3" t="n"/>
      <c r="D146" s="3" t="n"/>
      <c r="E146" s="4" t="n"/>
      <c r="F146" s="2" t="n"/>
      <c r="G146" s="2" t="n"/>
      <c r="H146" s="2" t="n"/>
      <c r="I146" s="5" t="n"/>
      <c r="J146" s="6" t="n"/>
      <c r="K146" s="7">
        <f>IF(A146="","",IFERROR(VLOOKUP(F146,'Hebesätze'!$A$2:$E$151,4,FALSE),""))</f>
        <v/>
      </c>
      <c r="L146" s="8">
        <f>IF(A146="","",IFERROR(VLOOKUP(F146,'Hebesätze'!$A$2:$E$151,5,FALSE),""))</f>
        <v/>
      </c>
      <c r="M146" s="9">
        <f>IF(A146="","",IFERROR(J146*K146/100,0))</f>
        <v/>
      </c>
      <c r="N146" s="9">
        <f>IF(A146="","",IFERROR(M146/12,0))</f>
        <v/>
      </c>
      <c r="O146" s="10">
        <f>IF(A146="","",IFERROR(K146/'Dashboard'!$B$2-1,0))</f>
        <v/>
      </c>
      <c r="P146" s="2" t="n"/>
      <c r="Q146" s="9">
        <f>IF(A146="","",IF(P146="Ja",0,M146))</f>
        <v/>
      </c>
      <c r="R146" s="3" t="n"/>
    </row>
    <row r="147">
      <c r="A147" s="2" t="n"/>
      <c r="B147" s="3" t="n"/>
      <c r="C147" s="3" t="n"/>
      <c r="D147" s="3" t="n"/>
      <c r="E147" s="4" t="n"/>
      <c r="F147" s="2" t="n"/>
      <c r="G147" s="2" t="n"/>
      <c r="H147" s="2" t="n"/>
      <c r="I147" s="5" t="n"/>
      <c r="J147" s="6" t="n"/>
      <c r="K147" s="11">
        <f>IF(A147="","",IFERROR(VLOOKUP(F147,'Hebesätze'!$A$2:$E$151,4,FALSE),""))</f>
        <v/>
      </c>
      <c r="L147" s="12">
        <f>IF(A147="","",IFERROR(VLOOKUP(F147,'Hebesätze'!$A$2:$E$151,5,FALSE),""))</f>
        <v/>
      </c>
      <c r="M147" s="13">
        <f>IF(A147="","",IFERROR(J147*K147/100,0))</f>
        <v/>
      </c>
      <c r="N147" s="13">
        <f>IF(A147="","",IFERROR(M147/12,0))</f>
        <v/>
      </c>
      <c r="O147" s="14">
        <f>IF(A147="","",IFERROR(K147/'Dashboard'!$B$2-1,0))</f>
        <v/>
      </c>
      <c r="P147" s="2" t="n"/>
      <c r="Q147" s="13">
        <f>IF(A147="","",IF(P147="Ja",0,M147))</f>
        <v/>
      </c>
      <c r="R147" s="3" t="n"/>
    </row>
    <row r="148">
      <c r="A148" s="2" t="n"/>
      <c r="B148" s="3" t="n"/>
      <c r="C148" s="3" t="n"/>
      <c r="D148" s="3" t="n"/>
      <c r="E148" s="4" t="n"/>
      <c r="F148" s="2" t="n"/>
      <c r="G148" s="2" t="n"/>
      <c r="H148" s="2" t="n"/>
      <c r="I148" s="5" t="n"/>
      <c r="J148" s="6" t="n"/>
      <c r="K148" s="7">
        <f>IF(A148="","",IFERROR(VLOOKUP(F148,'Hebesätze'!$A$2:$E$151,4,FALSE),""))</f>
        <v/>
      </c>
      <c r="L148" s="8">
        <f>IF(A148="","",IFERROR(VLOOKUP(F148,'Hebesätze'!$A$2:$E$151,5,FALSE),""))</f>
        <v/>
      </c>
      <c r="M148" s="9">
        <f>IF(A148="","",IFERROR(J148*K148/100,0))</f>
        <v/>
      </c>
      <c r="N148" s="9">
        <f>IF(A148="","",IFERROR(M148/12,0))</f>
        <v/>
      </c>
      <c r="O148" s="10">
        <f>IF(A148="","",IFERROR(K148/'Dashboard'!$B$2-1,0))</f>
        <v/>
      </c>
      <c r="P148" s="2" t="n"/>
      <c r="Q148" s="9">
        <f>IF(A148="","",IF(P148="Ja",0,M148))</f>
        <v/>
      </c>
      <c r="R148" s="3" t="n"/>
    </row>
    <row r="149">
      <c r="A149" s="2" t="n"/>
      <c r="B149" s="3" t="n"/>
      <c r="C149" s="3" t="n"/>
      <c r="D149" s="3" t="n"/>
      <c r="E149" s="4" t="n"/>
      <c r="F149" s="2" t="n"/>
      <c r="G149" s="2" t="n"/>
      <c r="H149" s="2" t="n"/>
      <c r="I149" s="5" t="n"/>
      <c r="J149" s="6" t="n"/>
      <c r="K149" s="11">
        <f>IF(A149="","",IFERROR(VLOOKUP(F149,'Hebesätze'!$A$2:$E$151,4,FALSE),""))</f>
        <v/>
      </c>
      <c r="L149" s="12">
        <f>IF(A149="","",IFERROR(VLOOKUP(F149,'Hebesätze'!$A$2:$E$151,5,FALSE),""))</f>
        <v/>
      </c>
      <c r="M149" s="13">
        <f>IF(A149="","",IFERROR(J149*K149/100,0))</f>
        <v/>
      </c>
      <c r="N149" s="13">
        <f>IF(A149="","",IFERROR(M149/12,0))</f>
        <v/>
      </c>
      <c r="O149" s="14">
        <f>IF(A149="","",IFERROR(K149/'Dashboard'!$B$2-1,0))</f>
        <v/>
      </c>
      <c r="P149" s="2" t="n"/>
      <c r="Q149" s="13">
        <f>IF(A149="","",IF(P149="Ja",0,M149))</f>
        <v/>
      </c>
      <c r="R149" s="3" t="n"/>
    </row>
    <row r="150">
      <c r="A150" s="2" t="n"/>
      <c r="B150" s="3" t="n"/>
      <c r="C150" s="3" t="n"/>
      <c r="D150" s="3" t="n"/>
      <c r="E150" s="4" t="n"/>
      <c r="F150" s="2" t="n"/>
      <c r="G150" s="2" t="n"/>
      <c r="H150" s="2" t="n"/>
      <c r="I150" s="5" t="n"/>
      <c r="J150" s="6" t="n"/>
      <c r="K150" s="7">
        <f>IF(A150="","",IFERROR(VLOOKUP(F150,'Hebesätze'!$A$2:$E$151,4,FALSE),""))</f>
        <v/>
      </c>
      <c r="L150" s="8">
        <f>IF(A150="","",IFERROR(VLOOKUP(F150,'Hebesätze'!$A$2:$E$151,5,FALSE),""))</f>
        <v/>
      </c>
      <c r="M150" s="9">
        <f>IF(A150="","",IFERROR(J150*K150/100,0))</f>
        <v/>
      </c>
      <c r="N150" s="9">
        <f>IF(A150="","",IFERROR(M150/12,0))</f>
        <v/>
      </c>
      <c r="O150" s="10">
        <f>IF(A150="","",IFERROR(K150/'Dashboard'!$B$2-1,0))</f>
        <v/>
      </c>
      <c r="P150" s="2" t="n"/>
      <c r="Q150" s="9">
        <f>IF(A150="","",IF(P150="Ja",0,M150))</f>
        <v/>
      </c>
      <c r="R150" s="3" t="n"/>
    </row>
    <row r="151">
      <c r="A151" s="2" t="n"/>
      <c r="B151" s="3" t="n"/>
      <c r="C151" s="3" t="n"/>
      <c r="D151" s="3" t="n"/>
      <c r="E151" s="4" t="n"/>
      <c r="F151" s="2" t="n"/>
      <c r="G151" s="2" t="n"/>
      <c r="H151" s="2" t="n"/>
      <c r="I151" s="5" t="n"/>
      <c r="J151" s="6" t="n"/>
      <c r="K151" s="11">
        <f>IF(A151="","",IFERROR(VLOOKUP(F151,'Hebesätze'!$A$2:$E$151,4,FALSE),""))</f>
        <v/>
      </c>
      <c r="L151" s="12">
        <f>IF(A151="","",IFERROR(VLOOKUP(F151,'Hebesätze'!$A$2:$E$151,5,FALSE),""))</f>
        <v/>
      </c>
      <c r="M151" s="13">
        <f>IF(A151="","",IFERROR(J151*K151/100,0))</f>
        <v/>
      </c>
      <c r="N151" s="13">
        <f>IF(A151="","",IFERROR(M151/12,0))</f>
        <v/>
      </c>
      <c r="O151" s="14">
        <f>IF(A151="","",IFERROR(K151/'Dashboard'!$B$2-1,0))</f>
        <v/>
      </c>
      <c r="P151" s="2" t="n"/>
      <c r="Q151" s="13">
        <f>IF(A151="","",IF(P151="Ja",0,M151))</f>
        <v/>
      </c>
      <c r="R151" s="3" t="n"/>
    </row>
    <row r="152"/>
    <row r="153" ht="24" customHeight="1">
      <c r="A153" s="15" t="inlineStr">
        <is>
          <t>Summe / Durchschnitt</t>
        </is>
      </c>
      <c r="B153" s="15" t="n"/>
      <c r="C153" s="15" t="n"/>
      <c r="D153" s="15" t="n"/>
      <c r="E153" s="15" t="n"/>
      <c r="F153" s="15" t="n"/>
      <c r="G153" s="15" t="n"/>
      <c r="H153" s="15" t="n"/>
      <c r="I153" s="15" t="n"/>
      <c r="J153" s="16">
        <f>SUM(J2:J151)</f>
        <v/>
      </c>
      <c r="K153" s="17">
        <f>IFERROR(AVERAGE(K2:K151),0)</f>
        <v/>
      </c>
      <c r="L153" s="15" t="n"/>
      <c r="M153" s="16">
        <f>SUM(M2:M151)</f>
        <v/>
      </c>
      <c r="N153" s="16">
        <f>SUM(N2:N151)</f>
        <v/>
      </c>
      <c r="O153" s="18">
        <f>IFERROR(AVERAGE(O2:O151),0)</f>
        <v/>
      </c>
      <c r="P153" s="15" t="n"/>
      <c r="Q153" s="16">
        <f>SUM(Q2:Q151)</f>
        <v/>
      </c>
      <c r="R153" s="15" t="n"/>
    </row>
  </sheetData>
  <autoFilter ref="A1:R151"/>
  <conditionalFormatting sqref="K2:K151">
    <cfRule type="expression" priority="1" dxfId="0" stopIfTrue="1">
      <formula>K2&gt;600</formula>
    </cfRule>
  </conditionalFormatting>
  <conditionalFormatting sqref="P2:P151">
    <cfRule type="expression" priority="2" dxfId="1" stopIfTrue="1">
      <formula>P2="Ja"</formula>
    </cfRule>
    <cfRule type="expression" priority="3" dxfId="0" stopIfTrue="1">
      <formula>P2="Nein"</formula>
    </cfRule>
  </conditionalFormatting>
  <dataValidations count="3">
    <dataValidation sqref="G2:G151" showErrorMessage="1" showInputMessage="1" allowBlank="1" type="list">
      <formula1>"Berlin,Bayern,Hamburg,Nordrhein-Westfalen,Hessen,Baden-Württemberg,Sachsen,Niedersachsen"</formula1>
    </dataValidation>
    <dataValidation sqref="H2:H151" showErrorMessage="1" showInputMessage="1" allowBlank="1" type="list">
      <formula1>"Eigentumswohnung,Mehrfamilienhaus,Reihenhaus,Gewerbeeinheit,Einfamilienhaus"</formula1>
    </dataValidation>
    <dataValidation sqref="P2:P151" showErrorMessage="1" showInputMessage="1" allowBlank="1" type="list">
      <formula1>"Ja,Nein"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14B8A6"/>
    <outlinePr summaryBelow="1" summaryRight="1"/>
    <pageSetUpPr/>
  </sheetPr>
  <dimension ref="A1:E153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8" customWidth="1" min="2" max="2"/>
    <col width="14" customWidth="1" min="3" max="3"/>
    <col width="30" customWidth="1" min="4" max="4"/>
    <col width="68" customWidth="1" min="5" max="5"/>
  </cols>
  <sheetData>
    <row r="1" ht="30" customHeight="1">
      <c r="A1" s="1" t="inlineStr">
        <is>
          <t>Ort</t>
        </is>
      </c>
      <c r="B1" s="1" t="inlineStr">
        <is>
          <t>Bundesland</t>
        </is>
      </c>
      <c r="C1" s="1" t="inlineStr">
        <is>
          <t>Gültig ab</t>
        </is>
      </c>
      <c r="D1" s="1" t="inlineStr">
        <is>
          <t>Hebesatz Grundsteuer B (%)</t>
        </is>
      </c>
      <c r="E1" s="1" t="inlineStr">
        <is>
          <t>Quelle / Bemerkung</t>
        </is>
      </c>
    </row>
    <row r="2" ht="32" customHeight="1">
      <c r="A2" s="2" t="inlineStr">
        <is>
          <t>Berlin</t>
        </is>
      </c>
      <c r="B2" s="3" t="inlineStr">
        <is>
          <t>Berlin</t>
        </is>
      </c>
      <c r="C2" s="19" t="n">
        <v>46023</v>
      </c>
      <c r="D2" s="20" t="n">
        <v>810</v>
      </c>
      <c r="E2" s="3" t="inlineStr">
        <is>
          <t>Beispiel-/Prüfdaten, Stand 01.01.2026 – bitte mit der Kommune abgleichen</t>
        </is>
      </c>
    </row>
    <row r="3" ht="32" customHeight="1">
      <c r="A3" s="2" t="inlineStr">
        <is>
          <t>München</t>
        </is>
      </c>
      <c r="B3" s="3" t="inlineStr">
        <is>
          <t>Bayern</t>
        </is>
      </c>
      <c r="C3" s="19" t="n">
        <v>46023</v>
      </c>
      <c r="D3" s="20" t="n">
        <v>824</v>
      </c>
      <c r="E3" s="3" t="inlineStr">
        <is>
          <t>Beispiel-/Prüfdaten, Stand 01.01.2026 – bitte mit der Kommune abgleichen</t>
        </is>
      </c>
    </row>
    <row r="4" ht="32" customHeight="1">
      <c r="A4" s="2" t="inlineStr">
        <is>
          <t>Hamburg</t>
        </is>
      </c>
      <c r="B4" s="3" t="inlineStr">
        <is>
          <t>Hamburg</t>
        </is>
      </c>
      <c r="C4" s="19" t="n">
        <v>46023</v>
      </c>
      <c r="D4" s="20" t="n">
        <v>975</v>
      </c>
      <c r="E4" s="3" t="inlineStr">
        <is>
          <t>Beispiel-/Prüfdaten, Stand 01.01.2026 – bitte mit der Kommune abgleichen</t>
        </is>
      </c>
    </row>
    <row r="5" ht="32" customHeight="1">
      <c r="A5" s="2" t="inlineStr">
        <is>
          <t>Köln</t>
        </is>
      </c>
      <c r="B5" s="3" t="inlineStr">
        <is>
          <t>Nordrhein-Westfalen</t>
        </is>
      </c>
      <c r="C5" s="19" t="n">
        <v>46023</v>
      </c>
      <c r="D5" s="20" t="n">
        <v>515</v>
      </c>
      <c r="E5" s="3" t="inlineStr">
        <is>
          <t>Beispiel-/Prüfdaten, Stand 01.01.2026 – bitte mit der Kommune abgleichen</t>
        </is>
      </c>
    </row>
    <row r="6" ht="32" customHeight="1">
      <c r="A6" s="2" t="inlineStr">
        <is>
          <t>Frankfurt am Main</t>
        </is>
      </c>
      <c r="B6" s="3" t="inlineStr">
        <is>
          <t>Hessen</t>
        </is>
      </c>
      <c r="C6" s="19" t="n">
        <v>46023</v>
      </c>
      <c r="D6" s="20" t="n">
        <v>500</v>
      </c>
      <c r="E6" s="3" t="inlineStr">
        <is>
          <t>Beispiel-/Prüfdaten, Stand 01.01.2026 – bitte mit der Kommune abgleichen</t>
        </is>
      </c>
    </row>
    <row r="7" ht="32" customHeight="1">
      <c r="A7" s="2" t="inlineStr">
        <is>
          <t>Stuttgart</t>
        </is>
      </c>
      <c r="B7" s="3" t="inlineStr">
        <is>
          <t>Baden-Württemberg</t>
        </is>
      </c>
      <c r="C7" s="19" t="n">
        <v>46023</v>
      </c>
      <c r="D7" s="20" t="n">
        <v>520</v>
      </c>
      <c r="E7" s="3" t="inlineStr">
        <is>
          <t>Beispiel-/Prüfdaten, Stand 01.01.2026 – bitte mit der Kommune abgleichen</t>
        </is>
      </c>
    </row>
    <row r="8" ht="32" customHeight="1">
      <c r="A8" s="2" t="inlineStr">
        <is>
          <t>Düsseldorf</t>
        </is>
      </c>
      <c r="B8" s="3" t="inlineStr">
        <is>
          <t>Nordrhein-Westfalen</t>
        </is>
      </c>
      <c r="C8" s="19" t="n">
        <v>46023</v>
      </c>
      <c r="D8" s="20" t="n">
        <v>440</v>
      </c>
      <c r="E8" s="3" t="inlineStr">
        <is>
          <t>Beispiel-/Prüfdaten, Stand 01.01.2026 – bitte mit der Kommune abgleichen</t>
        </is>
      </c>
    </row>
    <row r="9" ht="32" customHeight="1">
      <c r="A9" s="2" t="inlineStr">
        <is>
          <t>Leipzig</t>
        </is>
      </c>
      <c r="B9" s="3" t="inlineStr">
        <is>
          <t>Sachsen</t>
        </is>
      </c>
      <c r="C9" s="19" t="n">
        <v>46023</v>
      </c>
      <c r="D9" s="20" t="n">
        <v>450</v>
      </c>
      <c r="E9" s="3" t="inlineStr">
        <is>
          <t>Beispiel-/Prüfdaten, Stand 01.01.2026 – bitte mit der Kommune abgleichen</t>
        </is>
      </c>
    </row>
    <row r="10" ht="32" customHeight="1">
      <c r="A10" s="2" t="inlineStr">
        <is>
          <t>Dresden</t>
        </is>
      </c>
      <c r="B10" s="3" t="inlineStr">
        <is>
          <t>Sachsen</t>
        </is>
      </c>
      <c r="C10" s="19" t="n">
        <v>46023</v>
      </c>
      <c r="D10" s="20" t="n">
        <v>635</v>
      </c>
      <c r="E10" s="3" t="inlineStr">
        <is>
          <t>Beispiel-/Prüfdaten, Stand 01.01.2026 – bitte mit der Kommune abgleichen</t>
        </is>
      </c>
    </row>
    <row r="11" ht="32" customHeight="1">
      <c r="A11" s="2" t="inlineStr">
        <is>
          <t>Hannover</t>
        </is>
      </c>
      <c r="B11" s="3" t="inlineStr">
        <is>
          <t>Niedersachsen</t>
        </is>
      </c>
      <c r="C11" s="19" t="n">
        <v>46023</v>
      </c>
      <c r="D11" s="20" t="n">
        <v>600</v>
      </c>
      <c r="E11" s="3" t="inlineStr">
        <is>
          <t>Beispiel-/Prüfdaten, Stand 01.01.2026 – bitte mit der Kommune abgleichen</t>
        </is>
      </c>
    </row>
    <row r="12">
      <c r="A12" s="2" t="n"/>
      <c r="B12" s="3" t="n"/>
      <c r="C12" s="19" t="n"/>
      <c r="D12" s="20" t="n"/>
      <c r="E12" s="3" t="n"/>
    </row>
    <row r="13">
      <c r="A13" s="2" t="n"/>
      <c r="B13" s="3" t="n"/>
      <c r="C13" s="19" t="n"/>
      <c r="D13" s="20" t="n"/>
      <c r="E13" s="3" t="n"/>
    </row>
    <row r="14">
      <c r="A14" s="2" t="n"/>
      <c r="B14" s="3" t="n"/>
      <c r="C14" s="19" t="n"/>
      <c r="D14" s="20" t="n"/>
      <c r="E14" s="3" t="n"/>
    </row>
    <row r="15">
      <c r="A15" s="2" t="n"/>
      <c r="B15" s="3" t="n"/>
      <c r="C15" s="19" t="n"/>
      <c r="D15" s="20" t="n"/>
      <c r="E15" s="3" t="n"/>
    </row>
    <row r="16">
      <c r="A16" s="2" t="n"/>
      <c r="B16" s="3" t="n"/>
      <c r="C16" s="19" t="n"/>
      <c r="D16" s="20" t="n"/>
      <c r="E16" s="3" t="n"/>
    </row>
    <row r="17">
      <c r="A17" s="2" t="n"/>
      <c r="B17" s="3" t="n"/>
      <c r="C17" s="19" t="n"/>
      <c r="D17" s="20" t="n"/>
      <c r="E17" s="3" t="n"/>
    </row>
    <row r="18">
      <c r="A18" s="2" t="n"/>
      <c r="B18" s="3" t="n"/>
      <c r="C18" s="19" t="n"/>
      <c r="D18" s="20" t="n"/>
      <c r="E18" s="3" t="n"/>
    </row>
    <row r="19">
      <c r="A19" s="2" t="n"/>
      <c r="B19" s="3" t="n"/>
      <c r="C19" s="19" t="n"/>
      <c r="D19" s="20" t="n"/>
      <c r="E19" s="3" t="n"/>
    </row>
    <row r="20">
      <c r="A20" s="2" t="n"/>
      <c r="B20" s="3" t="n"/>
      <c r="C20" s="19" t="n"/>
      <c r="D20" s="20" t="n"/>
      <c r="E20" s="3" t="n"/>
    </row>
    <row r="21">
      <c r="A21" s="2" t="n"/>
      <c r="B21" s="3" t="n"/>
      <c r="C21" s="19" t="n"/>
      <c r="D21" s="20" t="n"/>
      <c r="E21" s="3" t="n"/>
    </row>
    <row r="22">
      <c r="A22" s="2" t="n"/>
      <c r="B22" s="3" t="n"/>
      <c r="C22" s="19" t="n"/>
      <c r="D22" s="20" t="n"/>
      <c r="E22" s="3" t="n"/>
    </row>
    <row r="23">
      <c r="A23" s="2" t="n"/>
      <c r="B23" s="3" t="n"/>
      <c r="C23" s="19" t="n"/>
      <c r="D23" s="20" t="n"/>
      <c r="E23" s="3" t="n"/>
    </row>
    <row r="24">
      <c r="A24" s="2" t="n"/>
      <c r="B24" s="3" t="n"/>
      <c r="C24" s="19" t="n"/>
      <c r="D24" s="20" t="n"/>
      <c r="E24" s="3" t="n"/>
    </row>
    <row r="25">
      <c r="A25" s="2" t="n"/>
      <c r="B25" s="3" t="n"/>
      <c r="C25" s="19" t="n"/>
      <c r="D25" s="20" t="n"/>
      <c r="E25" s="3" t="n"/>
    </row>
    <row r="26">
      <c r="A26" s="2" t="n"/>
      <c r="B26" s="3" t="n"/>
      <c r="C26" s="19" t="n"/>
      <c r="D26" s="20" t="n"/>
      <c r="E26" s="3" t="n"/>
    </row>
    <row r="27">
      <c r="A27" s="2" t="n"/>
      <c r="B27" s="3" t="n"/>
      <c r="C27" s="19" t="n"/>
      <c r="D27" s="20" t="n"/>
      <c r="E27" s="3" t="n"/>
    </row>
    <row r="28">
      <c r="A28" s="2" t="n"/>
      <c r="B28" s="3" t="n"/>
      <c r="C28" s="19" t="n"/>
      <c r="D28" s="20" t="n"/>
      <c r="E28" s="3" t="n"/>
    </row>
    <row r="29">
      <c r="A29" s="2" t="n"/>
      <c r="B29" s="3" t="n"/>
      <c r="C29" s="19" t="n"/>
      <c r="D29" s="20" t="n"/>
      <c r="E29" s="3" t="n"/>
    </row>
    <row r="30">
      <c r="A30" s="2" t="n"/>
      <c r="B30" s="3" t="n"/>
      <c r="C30" s="19" t="n"/>
      <c r="D30" s="20" t="n"/>
      <c r="E30" s="3" t="n"/>
    </row>
    <row r="31">
      <c r="A31" s="2" t="n"/>
      <c r="B31" s="3" t="n"/>
      <c r="C31" s="19" t="n"/>
      <c r="D31" s="20" t="n"/>
      <c r="E31" s="3" t="n"/>
    </row>
    <row r="32">
      <c r="A32" s="2" t="n"/>
      <c r="B32" s="3" t="n"/>
      <c r="C32" s="19" t="n"/>
      <c r="D32" s="20" t="n"/>
      <c r="E32" s="3" t="n"/>
    </row>
    <row r="33">
      <c r="A33" s="2" t="n"/>
      <c r="B33" s="3" t="n"/>
      <c r="C33" s="19" t="n"/>
      <c r="D33" s="20" t="n"/>
      <c r="E33" s="3" t="n"/>
    </row>
    <row r="34">
      <c r="A34" s="2" t="n"/>
      <c r="B34" s="3" t="n"/>
      <c r="C34" s="19" t="n"/>
      <c r="D34" s="20" t="n"/>
      <c r="E34" s="3" t="n"/>
    </row>
    <row r="35">
      <c r="A35" s="2" t="n"/>
      <c r="B35" s="3" t="n"/>
      <c r="C35" s="19" t="n"/>
      <c r="D35" s="20" t="n"/>
      <c r="E35" s="3" t="n"/>
    </row>
    <row r="36">
      <c r="A36" s="2" t="n"/>
      <c r="B36" s="3" t="n"/>
      <c r="C36" s="19" t="n"/>
      <c r="D36" s="20" t="n"/>
      <c r="E36" s="3" t="n"/>
    </row>
    <row r="37">
      <c r="A37" s="2" t="n"/>
      <c r="B37" s="3" t="n"/>
      <c r="C37" s="19" t="n"/>
      <c r="D37" s="20" t="n"/>
      <c r="E37" s="3" t="n"/>
    </row>
    <row r="38">
      <c r="A38" s="2" t="n"/>
      <c r="B38" s="3" t="n"/>
      <c r="C38" s="19" t="n"/>
      <c r="D38" s="20" t="n"/>
      <c r="E38" s="3" t="n"/>
    </row>
    <row r="39">
      <c r="A39" s="2" t="n"/>
      <c r="B39" s="3" t="n"/>
      <c r="C39" s="19" t="n"/>
      <c r="D39" s="20" t="n"/>
      <c r="E39" s="3" t="n"/>
    </row>
    <row r="40">
      <c r="A40" s="2" t="n"/>
      <c r="B40" s="3" t="n"/>
      <c r="C40" s="19" t="n"/>
      <c r="D40" s="20" t="n"/>
      <c r="E40" s="3" t="n"/>
    </row>
    <row r="41">
      <c r="A41" s="2" t="n"/>
      <c r="B41" s="3" t="n"/>
      <c r="C41" s="19" t="n"/>
      <c r="D41" s="20" t="n"/>
      <c r="E41" s="3" t="n"/>
    </row>
    <row r="42">
      <c r="A42" s="2" t="n"/>
      <c r="B42" s="3" t="n"/>
      <c r="C42" s="19" t="n"/>
      <c r="D42" s="20" t="n"/>
      <c r="E42" s="3" t="n"/>
    </row>
    <row r="43">
      <c r="A43" s="2" t="n"/>
      <c r="B43" s="3" t="n"/>
      <c r="C43" s="19" t="n"/>
      <c r="D43" s="20" t="n"/>
      <c r="E43" s="3" t="n"/>
    </row>
    <row r="44">
      <c r="A44" s="2" t="n"/>
      <c r="B44" s="3" t="n"/>
      <c r="C44" s="19" t="n"/>
      <c r="D44" s="20" t="n"/>
      <c r="E44" s="3" t="n"/>
    </row>
    <row r="45">
      <c r="A45" s="2" t="n"/>
      <c r="B45" s="3" t="n"/>
      <c r="C45" s="19" t="n"/>
      <c r="D45" s="20" t="n"/>
      <c r="E45" s="3" t="n"/>
    </row>
    <row r="46">
      <c r="A46" s="2" t="n"/>
      <c r="B46" s="3" t="n"/>
      <c r="C46" s="19" t="n"/>
      <c r="D46" s="20" t="n"/>
      <c r="E46" s="3" t="n"/>
    </row>
    <row r="47">
      <c r="A47" s="2" t="n"/>
      <c r="B47" s="3" t="n"/>
      <c r="C47" s="19" t="n"/>
      <c r="D47" s="20" t="n"/>
      <c r="E47" s="3" t="n"/>
    </row>
    <row r="48">
      <c r="A48" s="2" t="n"/>
      <c r="B48" s="3" t="n"/>
      <c r="C48" s="19" t="n"/>
      <c r="D48" s="20" t="n"/>
      <c r="E48" s="3" t="n"/>
    </row>
    <row r="49">
      <c r="A49" s="2" t="n"/>
      <c r="B49" s="3" t="n"/>
      <c r="C49" s="19" t="n"/>
      <c r="D49" s="20" t="n"/>
      <c r="E49" s="3" t="n"/>
    </row>
    <row r="50">
      <c r="A50" s="2" t="n"/>
      <c r="B50" s="3" t="n"/>
      <c r="C50" s="19" t="n"/>
      <c r="D50" s="20" t="n"/>
      <c r="E50" s="3" t="n"/>
    </row>
    <row r="51">
      <c r="A51" s="2" t="n"/>
      <c r="B51" s="3" t="n"/>
      <c r="C51" s="19" t="n"/>
      <c r="D51" s="20" t="n"/>
      <c r="E51" s="3" t="n"/>
    </row>
    <row r="52">
      <c r="A52" s="2" t="n"/>
      <c r="B52" s="3" t="n"/>
      <c r="C52" s="19" t="n"/>
      <c r="D52" s="20" t="n"/>
      <c r="E52" s="3" t="n"/>
    </row>
    <row r="53">
      <c r="A53" s="2" t="n"/>
      <c r="B53" s="3" t="n"/>
      <c r="C53" s="19" t="n"/>
      <c r="D53" s="20" t="n"/>
      <c r="E53" s="3" t="n"/>
    </row>
    <row r="54">
      <c r="A54" s="2" t="n"/>
      <c r="B54" s="3" t="n"/>
      <c r="C54" s="19" t="n"/>
      <c r="D54" s="20" t="n"/>
      <c r="E54" s="3" t="n"/>
    </row>
    <row r="55">
      <c r="A55" s="2" t="n"/>
      <c r="B55" s="3" t="n"/>
      <c r="C55" s="19" t="n"/>
      <c r="D55" s="20" t="n"/>
      <c r="E55" s="3" t="n"/>
    </row>
    <row r="56">
      <c r="A56" s="2" t="n"/>
      <c r="B56" s="3" t="n"/>
      <c r="C56" s="19" t="n"/>
      <c r="D56" s="20" t="n"/>
      <c r="E56" s="3" t="n"/>
    </row>
    <row r="57">
      <c r="A57" s="2" t="n"/>
      <c r="B57" s="3" t="n"/>
      <c r="C57" s="19" t="n"/>
      <c r="D57" s="20" t="n"/>
      <c r="E57" s="3" t="n"/>
    </row>
    <row r="58">
      <c r="A58" s="2" t="n"/>
      <c r="B58" s="3" t="n"/>
      <c r="C58" s="19" t="n"/>
      <c r="D58" s="20" t="n"/>
      <c r="E58" s="3" t="n"/>
    </row>
    <row r="59">
      <c r="A59" s="2" t="n"/>
      <c r="B59" s="3" t="n"/>
      <c r="C59" s="19" t="n"/>
      <c r="D59" s="20" t="n"/>
      <c r="E59" s="3" t="n"/>
    </row>
    <row r="60">
      <c r="A60" s="2" t="n"/>
      <c r="B60" s="3" t="n"/>
      <c r="C60" s="19" t="n"/>
      <c r="D60" s="20" t="n"/>
      <c r="E60" s="3" t="n"/>
    </row>
    <row r="61">
      <c r="A61" s="2" t="n"/>
      <c r="B61" s="3" t="n"/>
      <c r="C61" s="19" t="n"/>
      <c r="D61" s="20" t="n"/>
      <c r="E61" s="3" t="n"/>
    </row>
    <row r="62">
      <c r="A62" s="2" t="n"/>
      <c r="B62" s="3" t="n"/>
      <c r="C62" s="19" t="n"/>
      <c r="D62" s="20" t="n"/>
      <c r="E62" s="3" t="n"/>
    </row>
    <row r="63">
      <c r="A63" s="2" t="n"/>
      <c r="B63" s="3" t="n"/>
      <c r="C63" s="19" t="n"/>
      <c r="D63" s="20" t="n"/>
      <c r="E63" s="3" t="n"/>
    </row>
    <row r="64">
      <c r="A64" s="2" t="n"/>
      <c r="B64" s="3" t="n"/>
      <c r="C64" s="19" t="n"/>
      <c r="D64" s="20" t="n"/>
      <c r="E64" s="3" t="n"/>
    </row>
    <row r="65">
      <c r="A65" s="2" t="n"/>
      <c r="B65" s="3" t="n"/>
      <c r="C65" s="19" t="n"/>
      <c r="D65" s="20" t="n"/>
      <c r="E65" s="3" t="n"/>
    </row>
    <row r="66">
      <c r="A66" s="2" t="n"/>
      <c r="B66" s="3" t="n"/>
      <c r="C66" s="19" t="n"/>
      <c r="D66" s="20" t="n"/>
      <c r="E66" s="3" t="n"/>
    </row>
    <row r="67">
      <c r="A67" s="2" t="n"/>
      <c r="B67" s="3" t="n"/>
      <c r="C67" s="19" t="n"/>
      <c r="D67" s="20" t="n"/>
      <c r="E67" s="3" t="n"/>
    </row>
    <row r="68">
      <c r="A68" s="2" t="n"/>
      <c r="B68" s="3" t="n"/>
      <c r="C68" s="19" t="n"/>
      <c r="D68" s="20" t="n"/>
      <c r="E68" s="3" t="n"/>
    </row>
    <row r="69">
      <c r="A69" s="2" t="n"/>
      <c r="B69" s="3" t="n"/>
      <c r="C69" s="19" t="n"/>
      <c r="D69" s="20" t="n"/>
      <c r="E69" s="3" t="n"/>
    </row>
    <row r="70">
      <c r="A70" s="2" t="n"/>
      <c r="B70" s="3" t="n"/>
      <c r="C70" s="19" t="n"/>
      <c r="D70" s="20" t="n"/>
      <c r="E70" s="3" t="n"/>
    </row>
    <row r="71">
      <c r="A71" s="2" t="n"/>
      <c r="B71" s="3" t="n"/>
      <c r="C71" s="19" t="n"/>
      <c r="D71" s="20" t="n"/>
      <c r="E71" s="3" t="n"/>
    </row>
    <row r="72">
      <c r="A72" s="2" t="n"/>
      <c r="B72" s="3" t="n"/>
      <c r="C72" s="19" t="n"/>
      <c r="D72" s="20" t="n"/>
      <c r="E72" s="3" t="n"/>
    </row>
    <row r="73">
      <c r="A73" s="2" t="n"/>
      <c r="B73" s="3" t="n"/>
      <c r="C73" s="19" t="n"/>
      <c r="D73" s="20" t="n"/>
      <c r="E73" s="3" t="n"/>
    </row>
    <row r="74">
      <c r="A74" s="2" t="n"/>
      <c r="B74" s="3" t="n"/>
      <c r="C74" s="19" t="n"/>
      <c r="D74" s="20" t="n"/>
      <c r="E74" s="3" t="n"/>
    </row>
    <row r="75">
      <c r="A75" s="2" t="n"/>
      <c r="B75" s="3" t="n"/>
      <c r="C75" s="19" t="n"/>
      <c r="D75" s="20" t="n"/>
      <c r="E75" s="3" t="n"/>
    </row>
    <row r="76">
      <c r="A76" s="2" t="n"/>
      <c r="B76" s="3" t="n"/>
      <c r="C76" s="19" t="n"/>
      <c r="D76" s="20" t="n"/>
      <c r="E76" s="3" t="n"/>
    </row>
    <row r="77">
      <c r="A77" s="2" t="n"/>
      <c r="B77" s="3" t="n"/>
      <c r="C77" s="19" t="n"/>
      <c r="D77" s="20" t="n"/>
      <c r="E77" s="3" t="n"/>
    </row>
    <row r="78">
      <c r="A78" s="2" t="n"/>
      <c r="B78" s="3" t="n"/>
      <c r="C78" s="19" t="n"/>
      <c r="D78" s="20" t="n"/>
      <c r="E78" s="3" t="n"/>
    </row>
    <row r="79">
      <c r="A79" s="2" t="n"/>
      <c r="B79" s="3" t="n"/>
      <c r="C79" s="19" t="n"/>
      <c r="D79" s="20" t="n"/>
      <c r="E79" s="3" t="n"/>
    </row>
    <row r="80">
      <c r="A80" s="2" t="n"/>
      <c r="B80" s="3" t="n"/>
      <c r="C80" s="19" t="n"/>
      <c r="D80" s="20" t="n"/>
      <c r="E80" s="3" t="n"/>
    </row>
    <row r="81">
      <c r="A81" s="2" t="n"/>
      <c r="B81" s="3" t="n"/>
      <c r="C81" s="19" t="n"/>
      <c r="D81" s="20" t="n"/>
      <c r="E81" s="3" t="n"/>
    </row>
    <row r="82">
      <c r="A82" s="2" t="n"/>
      <c r="B82" s="3" t="n"/>
      <c r="C82" s="19" t="n"/>
      <c r="D82" s="20" t="n"/>
      <c r="E82" s="3" t="n"/>
    </row>
    <row r="83">
      <c r="A83" s="2" t="n"/>
      <c r="B83" s="3" t="n"/>
      <c r="C83" s="19" t="n"/>
      <c r="D83" s="20" t="n"/>
      <c r="E83" s="3" t="n"/>
    </row>
    <row r="84">
      <c r="A84" s="2" t="n"/>
      <c r="B84" s="3" t="n"/>
      <c r="C84" s="19" t="n"/>
      <c r="D84" s="20" t="n"/>
      <c r="E84" s="3" t="n"/>
    </row>
    <row r="85">
      <c r="A85" s="2" t="n"/>
      <c r="B85" s="3" t="n"/>
      <c r="C85" s="19" t="n"/>
      <c r="D85" s="20" t="n"/>
      <c r="E85" s="3" t="n"/>
    </row>
    <row r="86">
      <c r="A86" s="2" t="n"/>
      <c r="B86" s="3" t="n"/>
      <c r="C86" s="19" t="n"/>
      <c r="D86" s="20" t="n"/>
      <c r="E86" s="3" t="n"/>
    </row>
    <row r="87">
      <c r="A87" s="2" t="n"/>
      <c r="B87" s="3" t="n"/>
      <c r="C87" s="19" t="n"/>
      <c r="D87" s="20" t="n"/>
      <c r="E87" s="3" t="n"/>
    </row>
    <row r="88">
      <c r="A88" s="2" t="n"/>
      <c r="B88" s="3" t="n"/>
      <c r="C88" s="19" t="n"/>
      <c r="D88" s="20" t="n"/>
      <c r="E88" s="3" t="n"/>
    </row>
    <row r="89">
      <c r="A89" s="2" t="n"/>
      <c r="B89" s="3" t="n"/>
      <c r="C89" s="19" t="n"/>
      <c r="D89" s="20" t="n"/>
      <c r="E89" s="3" t="n"/>
    </row>
    <row r="90">
      <c r="A90" s="2" t="n"/>
      <c r="B90" s="3" t="n"/>
      <c r="C90" s="19" t="n"/>
      <c r="D90" s="20" t="n"/>
      <c r="E90" s="3" t="n"/>
    </row>
    <row r="91">
      <c r="A91" s="2" t="n"/>
      <c r="B91" s="3" t="n"/>
      <c r="C91" s="19" t="n"/>
      <c r="D91" s="20" t="n"/>
      <c r="E91" s="3" t="n"/>
    </row>
    <row r="92">
      <c r="A92" s="2" t="n"/>
      <c r="B92" s="3" t="n"/>
      <c r="C92" s="19" t="n"/>
      <c r="D92" s="20" t="n"/>
      <c r="E92" s="3" t="n"/>
    </row>
    <row r="93">
      <c r="A93" s="2" t="n"/>
      <c r="B93" s="3" t="n"/>
      <c r="C93" s="19" t="n"/>
      <c r="D93" s="20" t="n"/>
      <c r="E93" s="3" t="n"/>
    </row>
    <row r="94">
      <c r="A94" s="2" t="n"/>
      <c r="B94" s="3" t="n"/>
      <c r="C94" s="19" t="n"/>
      <c r="D94" s="20" t="n"/>
      <c r="E94" s="3" t="n"/>
    </row>
    <row r="95">
      <c r="A95" s="2" t="n"/>
      <c r="B95" s="3" t="n"/>
      <c r="C95" s="19" t="n"/>
      <c r="D95" s="20" t="n"/>
      <c r="E95" s="3" t="n"/>
    </row>
    <row r="96">
      <c r="A96" s="2" t="n"/>
      <c r="B96" s="3" t="n"/>
      <c r="C96" s="19" t="n"/>
      <c r="D96" s="20" t="n"/>
      <c r="E96" s="3" t="n"/>
    </row>
    <row r="97">
      <c r="A97" s="2" t="n"/>
      <c r="B97" s="3" t="n"/>
      <c r="C97" s="19" t="n"/>
      <c r="D97" s="20" t="n"/>
      <c r="E97" s="3" t="n"/>
    </row>
    <row r="98">
      <c r="A98" s="2" t="n"/>
      <c r="B98" s="3" t="n"/>
      <c r="C98" s="19" t="n"/>
      <c r="D98" s="20" t="n"/>
      <c r="E98" s="3" t="n"/>
    </row>
    <row r="99">
      <c r="A99" s="2" t="n"/>
      <c r="B99" s="3" t="n"/>
      <c r="C99" s="19" t="n"/>
      <c r="D99" s="20" t="n"/>
      <c r="E99" s="3" t="n"/>
    </row>
    <row r="100">
      <c r="A100" s="2" t="n"/>
      <c r="B100" s="3" t="n"/>
      <c r="C100" s="19" t="n"/>
      <c r="D100" s="20" t="n"/>
      <c r="E100" s="3" t="n"/>
    </row>
    <row r="101">
      <c r="A101" s="2" t="n"/>
      <c r="B101" s="3" t="n"/>
      <c r="C101" s="19" t="n"/>
      <c r="D101" s="20" t="n"/>
      <c r="E101" s="3" t="n"/>
    </row>
    <row r="102">
      <c r="A102" s="2" t="n"/>
      <c r="B102" s="3" t="n"/>
      <c r="C102" s="19" t="n"/>
      <c r="D102" s="20" t="n"/>
      <c r="E102" s="3" t="n"/>
    </row>
    <row r="103">
      <c r="A103" s="2" t="n"/>
      <c r="B103" s="3" t="n"/>
      <c r="C103" s="19" t="n"/>
      <c r="D103" s="20" t="n"/>
      <c r="E103" s="3" t="n"/>
    </row>
    <row r="104">
      <c r="A104" s="2" t="n"/>
      <c r="B104" s="3" t="n"/>
      <c r="C104" s="19" t="n"/>
      <c r="D104" s="20" t="n"/>
      <c r="E104" s="3" t="n"/>
    </row>
    <row r="105">
      <c r="A105" s="2" t="n"/>
      <c r="B105" s="3" t="n"/>
      <c r="C105" s="19" t="n"/>
      <c r="D105" s="20" t="n"/>
      <c r="E105" s="3" t="n"/>
    </row>
    <row r="106">
      <c r="A106" s="2" t="n"/>
      <c r="B106" s="3" t="n"/>
      <c r="C106" s="19" t="n"/>
      <c r="D106" s="20" t="n"/>
      <c r="E106" s="3" t="n"/>
    </row>
    <row r="107">
      <c r="A107" s="2" t="n"/>
      <c r="B107" s="3" t="n"/>
      <c r="C107" s="19" t="n"/>
      <c r="D107" s="20" t="n"/>
      <c r="E107" s="3" t="n"/>
    </row>
    <row r="108">
      <c r="A108" s="2" t="n"/>
      <c r="B108" s="3" t="n"/>
      <c r="C108" s="19" t="n"/>
      <c r="D108" s="20" t="n"/>
      <c r="E108" s="3" t="n"/>
    </row>
    <row r="109">
      <c r="A109" s="2" t="n"/>
      <c r="B109" s="3" t="n"/>
      <c r="C109" s="19" t="n"/>
      <c r="D109" s="20" t="n"/>
      <c r="E109" s="3" t="n"/>
    </row>
    <row r="110">
      <c r="A110" s="2" t="n"/>
      <c r="B110" s="3" t="n"/>
      <c r="C110" s="19" t="n"/>
      <c r="D110" s="20" t="n"/>
      <c r="E110" s="3" t="n"/>
    </row>
    <row r="111">
      <c r="A111" s="2" t="n"/>
      <c r="B111" s="3" t="n"/>
      <c r="C111" s="19" t="n"/>
      <c r="D111" s="20" t="n"/>
      <c r="E111" s="3" t="n"/>
    </row>
    <row r="112">
      <c r="A112" s="2" t="n"/>
      <c r="B112" s="3" t="n"/>
      <c r="C112" s="19" t="n"/>
      <c r="D112" s="20" t="n"/>
      <c r="E112" s="3" t="n"/>
    </row>
    <row r="113">
      <c r="A113" s="2" t="n"/>
      <c r="B113" s="3" t="n"/>
      <c r="C113" s="19" t="n"/>
      <c r="D113" s="20" t="n"/>
      <c r="E113" s="3" t="n"/>
    </row>
    <row r="114">
      <c r="A114" s="2" t="n"/>
      <c r="B114" s="3" t="n"/>
      <c r="C114" s="19" t="n"/>
      <c r="D114" s="20" t="n"/>
      <c r="E114" s="3" t="n"/>
    </row>
    <row r="115">
      <c r="A115" s="2" t="n"/>
      <c r="B115" s="3" t="n"/>
      <c r="C115" s="19" t="n"/>
      <c r="D115" s="20" t="n"/>
      <c r="E115" s="3" t="n"/>
    </row>
    <row r="116">
      <c r="A116" s="2" t="n"/>
      <c r="B116" s="3" t="n"/>
      <c r="C116" s="19" t="n"/>
      <c r="D116" s="20" t="n"/>
      <c r="E116" s="3" t="n"/>
    </row>
    <row r="117">
      <c r="A117" s="2" t="n"/>
      <c r="B117" s="3" t="n"/>
      <c r="C117" s="19" t="n"/>
      <c r="D117" s="20" t="n"/>
      <c r="E117" s="3" t="n"/>
    </row>
    <row r="118">
      <c r="A118" s="2" t="n"/>
      <c r="B118" s="3" t="n"/>
      <c r="C118" s="19" t="n"/>
      <c r="D118" s="20" t="n"/>
      <c r="E118" s="3" t="n"/>
    </row>
    <row r="119">
      <c r="A119" s="2" t="n"/>
      <c r="B119" s="3" t="n"/>
      <c r="C119" s="19" t="n"/>
      <c r="D119" s="20" t="n"/>
      <c r="E119" s="3" t="n"/>
    </row>
    <row r="120">
      <c r="A120" s="2" t="n"/>
      <c r="B120" s="3" t="n"/>
      <c r="C120" s="19" t="n"/>
      <c r="D120" s="20" t="n"/>
      <c r="E120" s="3" t="n"/>
    </row>
    <row r="121">
      <c r="A121" s="2" t="n"/>
      <c r="B121" s="3" t="n"/>
      <c r="C121" s="19" t="n"/>
      <c r="D121" s="20" t="n"/>
      <c r="E121" s="3" t="n"/>
    </row>
    <row r="122">
      <c r="A122" s="2" t="n"/>
      <c r="B122" s="3" t="n"/>
      <c r="C122" s="19" t="n"/>
      <c r="D122" s="20" t="n"/>
      <c r="E122" s="3" t="n"/>
    </row>
    <row r="123">
      <c r="A123" s="2" t="n"/>
      <c r="B123" s="3" t="n"/>
      <c r="C123" s="19" t="n"/>
      <c r="D123" s="20" t="n"/>
      <c r="E123" s="3" t="n"/>
    </row>
    <row r="124">
      <c r="A124" s="2" t="n"/>
      <c r="B124" s="3" t="n"/>
      <c r="C124" s="19" t="n"/>
      <c r="D124" s="20" t="n"/>
      <c r="E124" s="3" t="n"/>
    </row>
    <row r="125">
      <c r="A125" s="2" t="n"/>
      <c r="B125" s="3" t="n"/>
      <c r="C125" s="19" t="n"/>
      <c r="D125" s="20" t="n"/>
      <c r="E125" s="3" t="n"/>
    </row>
    <row r="126">
      <c r="A126" s="2" t="n"/>
      <c r="B126" s="3" t="n"/>
      <c r="C126" s="19" t="n"/>
      <c r="D126" s="20" t="n"/>
      <c r="E126" s="3" t="n"/>
    </row>
    <row r="127">
      <c r="A127" s="2" t="n"/>
      <c r="B127" s="3" t="n"/>
      <c r="C127" s="19" t="n"/>
      <c r="D127" s="20" t="n"/>
      <c r="E127" s="3" t="n"/>
    </row>
    <row r="128">
      <c r="A128" s="2" t="n"/>
      <c r="B128" s="3" t="n"/>
      <c r="C128" s="19" t="n"/>
      <c r="D128" s="20" t="n"/>
      <c r="E128" s="3" t="n"/>
    </row>
    <row r="129">
      <c r="A129" s="2" t="n"/>
      <c r="B129" s="3" t="n"/>
      <c r="C129" s="19" t="n"/>
      <c r="D129" s="20" t="n"/>
      <c r="E129" s="3" t="n"/>
    </row>
    <row r="130">
      <c r="A130" s="2" t="n"/>
      <c r="B130" s="3" t="n"/>
      <c r="C130" s="19" t="n"/>
      <c r="D130" s="20" t="n"/>
      <c r="E130" s="3" t="n"/>
    </row>
    <row r="131">
      <c r="A131" s="2" t="n"/>
      <c r="B131" s="3" t="n"/>
      <c r="C131" s="19" t="n"/>
      <c r="D131" s="20" t="n"/>
      <c r="E131" s="3" t="n"/>
    </row>
    <row r="132">
      <c r="A132" s="2" t="n"/>
      <c r="B132" s="3" t="n"/>
      <c r="C132" s="19" t="n"/>
      <c r="D132" s="20" t="n"/>
      <c r="E132" s="3" t="n"/>
    </row>
    <row r="133">
      <c r="A133" s="2" t="n"/>
      <c r="B133" s="3" t="n"/>
      <c r="C133" s="19" t="n"/>
      <c r="D133" s="20" t="n"/>
      <c r="E133" s="3" t="n"/>
    </row>
    <row r="134">
      <c r="A134" s="2" t="n"/>
      <c r="B134" s="3" t="n"/>
      <c r="C134" s="19" t="n"/>
      <c r="D134" s="20" t="n"/>
      <c r="E134" s="3" t="n"/>
    </row>
    <row r="135">
      <c r="A135" s="2" t="n"/>
      <c r="B135" s="3" t="n"/>
      <c r="C135" s="19" t="n"/>
      <c r="D135" s="20" t="n"/>
      <c r="E135" s="3" t="n"/>
    </row>
    <row r="136">
      <c r="A136" s="2" t="n"/>
      <c r="B136" s="3" t="n"/>
      <c r="C136" s="19" t="n"/>
      <c r="D136" s="20" t="n"/>
      <c r="E136" s="3" t="n"/>
    </row>
    <row r="137">
      <c r="A137" s="2" t="n"/>
      <c r="B137" s="3" t="n"/>
      <c r="C137" s="19" t="n"/>
      <c r="D137" s="20" t="n"/>
      <c r="E137" s="3" t="n"/>
    </row>
    <row r="138">
      <c r="A138" s="2" t="n"/>
      <c r="B138" s="3" t="n"/>
      <c r="C138" s="19" t="n"/>
      <c r="D138" s="20" t="n"/>
      <c r="E138" s="3" t="n"/>
    </row>
    <row r="139">
      <c r="A139" s="2" t="n"/>
      <c r="B139" s="3" t="n"/>
      <c r="C139" s="19" t="n"/>
      <c r="D139" s="20" t="n"/>
      <c r="E139" s="3" t="n"/>
    </row>
    <row r="140">
      <c r="A140" s="2" t="n"/>
      <c r="B140" s="3" t="n"/>
      <c r="C140" s="19" t="n"/>
      <c r="D140" s="20" t="n"/>
      <c r="E140" s="3" t="n"/>
    </row>
    <row r="141">
      <c r="A141" s="2" t="n"/>
      <c r="B141" s="3" t="n"/>
      <c r="C141" s="19" t="n"/>
      <c r="D141" s="20" t="n"/>
      <c r="E141" s="3" t="n"/>
    </row>
    <row r="142">
      <c r="A142" s="2" t="n"/>
      <c r="B142" s="3" t="n"/>
      <c r="C142" s="19" t="n"/>
      <c r="D142" s="20" t="n"/>
      <c r="E142" s="3" t="n"/>
    </row>
    <row r="143">
      <c r="A143" s="2" t="n"/>
      <c r="B143" s="3" t="n"/>
      <c r="C143" s="19" t="n"/>
      <c r="D143" s="20" t="n"/>
      <c r="E143" s="3" t="n"/>
    </row>
    <row r="144">
      <c r="A144" s="2" t="n"/>
      <c r="B144" s="3" t="n"/>
      <c r="C144" s="19" t="n"/>
      <c r="D144" s="20" t="n"/>
      <c r="E144" s="3" t="n"/>
    </row>
    <row r="145">
      <c r="A145" s="2" t="n"/>
      <c r="B145" s="3" t="n"/>
      <c r="C145" s="19" t="n"/>
      <c r="D145" s="20" t="n"/>
      <c r="E145" s="3" t="n"/>
    </row>
    <row r="146">
      <c r="A146" s="2" t="n"/>
      <c r="B146" s="3" t="n"/>
      <c r="C146" s="19" t="n"/>
      <c r="D146" s="20" t="n"/>
      <c r="E146" s="3" t="n"/>
    </row>
    <row r="147">
      <c r="A147" s="2" t="n"/>
      <c r="B147" s="3" t="n"/>
      <c r="C147" s="19" t="n"/>
      <c r="D147" s="20" t="n"/>
      <c r="E147" s="3" t="n"/>
    </row>
    <row r="148">
      <c r="A148" s="2" t="n"/>
      <c r="B148" s="3" t="n"/>
      <c r="C148" s="19" t="n"/>
      <c r="D148" s="20" t="n"/>
      <c r="E148" s="3" t="n"/>
    </row>
    <row r="149">
      <c r="A149" s="2" t="n"/>
      <c r="B149" s="3" t="n"/>
      <c r="C149" s="19" t="n"/>
      <c r="D149" s="20" t="n"/>
      <c r="E149" s="3" t="n"/>
    </row>
    <row r="150">
      <c r="A150" s="2" t="n"/>
      <c r="B150" s="3" t="n"/>
      <c r="C150" s="19" t="n"/>
      <c r="D150" s="20" t="n"/>
      <c r="E150" s="3" t="n"/>
    </row>
    <row r="151">
      <c r="A151" s="2" t="n"/>
      <c r="B151" s="3" t="n"/>
      <c r="C151" s="19" t="n"/>
      <c r="D151" s="20" t="n"/>
      <c r="E151" s="3" t="n"/>
    </row>
    <row r="152"/>
    <row r="153" ht="42" customHeight="1">
      <c r="A153" s="21" t="inlineStr">
        <is>
          <t>Hinweis</t>
        </is>
      </c>
      <c r="B153" s="22" t="inlineStr">
        <is>
          <t>Alle Hebesätze sind Beispiel-/Prüfdaten mit Datenstand 2026. Prüfen Sie vor einer Abrechnung den aktuellen kommunalen Hebesatz.</t>
        </is>
      </c>
      <c r="C153" s="22" t="n"/>
      <c r="D153" s="22" t="n"/>
      <c r="E153" s="22" t="n"/>
    </row>
  </sheetData>
  <autoFilter ref="A1:E151"/>
  <conditionalFormatting sqref="D2:D151">
    <cfRule type="expression" priority="1" dxfId="0" stopIfTrue="1">
      <formula>D2&gt;600</formula>
    </cfRule>
  </conditionalFormatting>
  <dataValidations count="1">
    <dataValidation sqref="B2:B151" showErrorMessage="1" showInputMessage="1" allowBlank="1" type="list">
      <formula1>"Berlin,Bayern,Hamburg,Nordrhein-Westfalen,Hessen,Baden-Württemberg,Sachsen,Niedersachsen"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1E293B"/>
    <outlinePr summaryBelow="1" summaryRight="1"/>
    <pageSetUpPr/>
  </sheetPr>
  <dimension ref="A1:H13"/>
  <sheetViews>
    <sheetView showGridLines="0" workbookViewId="0">
      <selection activeCell="A1" sqref="A1"/>
    </sheetView>
  </sheetViews>
  <sheetFormatPr baseColWidth="8" defaultRowHeight="15"/>
  <cols>
    <col width="37" customWidth="1" min="1" max="1"/>
    <col width="27" customWidth="1" min="2" max="2"/>
    <col width="4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</cols>
  <sheetData>
    <row r="1" ht="28" customHeight="1">
      <c r="A1" s="23" t="inlineStr">
        <is>
          <t>Dashboard – Grundsteuer-Hebesatz-Vergleich</t>
        </is>
      </c>
      <c r="B1" s="37" t="n"/>
      <c r="C1" s="37" t="n"/>
      <c r="D1" s="37" t="n"/>
      <c r="E1" s="37" t="n"/>
      <c r="F1" s="37" t="n"/>
      <c r="G1" s="37" t="n"/>
      <c r="H1" s="38" t="n"/>
    </row>
    <row r="2">
      <c r="A2" s="24" t="inlineStr">
        <is>
          <t>Referenz-Hebesatz für Veränderungsvergleich</t>
        </is>
      </c>
      <c r="B2" s="25" t="n">
        <v>500</v>
      </c>
    </row>
    <row r="3" ht="52" customHeight="1">
      <c r="A3" s="21" t="inlineStr">
        <is>
          <t>Berechnungshinweis</t>
        </is>
      </c>
      <c r="B3" s="26" t="inlineStr">
        <is>
          <t>Die Grundsteuer wird grundsätzlich aus Grundsteuermessbetrag × kommunalem Hebesatz berechnet. Die tatsächliche Festsetzung erfolgt durch die Kommune.</t>
        </is>
      </c>
    </row>
    <row r="4"/>
    <row r="5">
      <c r="A5" s="1" t="inlineStr">
        <is>
          <t>Kennzahl</t>
        </is>
      </c>
      <c r="B5" s="1" t="inlineStr">
        <is>
          <t>Wert</t>
        </is>
      </c>
      <c r="D5" s="1" t="inlineStr">
        <is>
          <t>Diagramme auf Basis aller vorbereiteten Eingabezeilen</t>
        </is>
      </c>
    </row>
    <row r="6">
      <c r="A6" s="27" t="inlineStr">
        <is>
          <t>Anzahl Immobilien</t>
        </is>
      </c>
      <c r="B6" s="28">
        <f>COUNTIF('Vergleich'!$A$2:$A$151,"&lt;&gt;")</f>
        <v/>
      </c>
    </row>
    <row r="7">
      <c r="A7" s="29" t="inlineStr">
        <is>
          <t>Gesamt-Grundsteuermessbetrag</t>
        </is>
      </c>
      <c r="B7" s="30">
        <f>SUM('Vergleich'!$J$2:$J$151)</f>
        <v/>
      </c>
    </row>
    <row r="8">
      <c r="A8" s="27" t="inlineStr">
        <is>
          <t>Geschätzte Grundsteuer p.a.</t>
        </is>
      </c>
      <c r="B8" s="31">
        <f>SUM('Vergleich'!$M$2:$M$151)</f>
        <v/>
      </c>
    </row>
    <row r="9">
      <c r="A9" s="29" t="inlineStr">
        <is>
          <t>Durchschnittlicher Hebesatz</t>
        </is>
      </c>
      <c r="B9" s="32">
        <f>IFERROR(AVERAGE('Vergleich'!$K$2:$K$151),0)</f>
        <v/>
      </c>
    </row>
    <row r="10">
      <c r="A10" s="27" t="inlineStr">
        <is>
          <t>Höchster Hebesatz</t>
        </is>
      </c>
      <c r="B10" s="33">
        <f>IF(COUNT('Vergleich'!$K$2:$K$151)=0,0,MAX('Vergleich'!$K$2:$K$151))</f>
        <v/>
      </c>
    </row>
    <row r="11">
      <c r="A11" s="29" t="inlineStr">
        <is>
          <t>Niedrigster Hebesatz</t>
        </is>
      </c>
      <c r="B11" s="32">
        <f>IF(COUNT('Vergleich'!$K$2:$K$151)=0,0,MIN('Vergleich'!$K$2:$K$151))</f>
        <v/>
      </c>
    </row>
    <row r="12">
      <c r="A12" s="27" t="inlineStr">
        <is>
          <t>Monatliche Gesamtbelastung</t>
        </is>
      </c>
      <c r="B12" s="31">
        <f>SUM('Vergleich'!$N$2:$N$151)</f>
        <v/>
      </c>
    </row>
    <row r="13">
      <c r="A13" s="29" t="inlineStr">
        <is>
          <t>Umlagefähige Grundsteuer</t>
        </is>
      </c>
      <c r="B13" s="30">
        <f>SUMIF('Vergleich'!$P$2:$P$151,"Ja",'Vergleich'!$M$2:$M$151)</f>
        <v/>
      </c>
    </row>
  </sheetData>
  <mergeCells count="1">
    <mergeCell ref="A1:H1"/>
  </mergeCells>
  <conditionalFormatting sqref="B10:B11">
    <cfRule type="expression" priority="1" dxfId="0" stopIfTrue="1">
      <formula>B10&gt;600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tabColor rgb="00C8102E"/>
    <outlinePr summaryBelow="1" summaryRight="1"/>
    <pageSetUpPr/>
  </sheetPr>
  <dimension ref="A1:H11"/>
  <sheetViews>
    <sheetView showGridLines="0" workbookViewId="0">
      <selection activeCell="A1" sqref="A1"/>
    </sheetView>
  </sheetViews>
  <sheetFormatPr baseColWidth="8" defaultRowHeight="15"/>
  <cols>
    <col width="25" customWidth="1" min="1" max="1"/>
    <col width="105" customWidth="1" min="2" max="2"/>
    <col width="3" customWidth="1" min="3" max="3"/>
    <col width="3" customWidth="1" min="4" max="4"/>
    <col width="3" customWidth="1" min="5" max="5"/>
    <col width="3" customWidth="1" min="6" max="6"/>
    <col width="3" customWidth="1" min="7" max="7"/>
    <col width="3" customWidth="1" min="8" max="8"/>
  </cols>
  <sheetData>
    <row r="1" ht="28" customHeight="1">
      <c r="A1" s="23" t="inlineStr">
        <is>
          <t>Anleitung – Grundsteuer-Hebesatz-Vergleich</t>
        </is>
      </c>
      <c r="B1" s="37" t="n"/>
      <c r="C1" s="37" t="n"/>
      <c r="D1" s="37" t="n"/>
      <c r="E1" s="37" t="n"/>
      <c r="F1" s="37" t="n"/>
      <c r="G1" s="37" t="n"/>
      <c r="H1" s="38" t="n"/>
    </row>
    <row r="2"/>
    <row r="3">
      <c r="A3" s="1" t="inlineStr">
        <is>
          <t>Bereich</t>
        </is>
      </c>
      <c r="B3" s="1" t="inlineStr">
        <is>
          <t>Erläuterung</t>
        </is>
      </c>
      <c r="C3" s="34" t="n"/>
      <c r="D3" s="34" t="n"/>
      <c r="E3" s="34" t="n"/>
      <c r="F3" s="34" t="n"/>
      <c r="G3" s="34" t="n"/>
      <c r="H3" s="34" t="n"/>
    </row>
    <row r="4" ht="48" customHeight="1">
      <c r="A4" s="35" t="inlineStr">
        <is>
          <t>Vergleich</t>
        </is>
      </c>
      <c r="B4" s="8" t="inlineStr">
        <is>
          <t>Erfassen Sie je Immobilie die Eigentümerdaten, Objektangaben, Wohnfläche und den jährlichen Grundsteuermessbetrag aus dem Finanzamtsbescheid.</t>
        </is>
      </c>
    </row>
    <row r="5" ht="48" customHeight="1">
      <c r="A5" s="36" t="inlineStr">
        <is>
          <t>Hebesätze</t>
        </is>
      </c>
      <c r="B5" s="12" t="inlineStr">
        <is>
          <t>Pflegen Sie kommunale Hebesätze in dieser Referenztabelle. Die hinterlegten Werte sind Beispiel-/Prüfdaten mit Datenstand 2026 und müssen vor einer tatsächlichen Abrechnung abgeglichen werden.</t>
        </is>
      </c>
    </row>
    <row r="6" ht="48" customHeight="1">
      <c r="A6" s="35" t="inlineStr">
        <is>
          <t>Automatische Berechnung</t>
        </is>
      </c>
      <c r="B6" s="8" t="inlineStr">
        <is>
          <t>Der Hebesatz und die Quellenangabe werden anhand des Orts in der Tabelle Vergleich per Nachschlageformel übernommen. Die geschätzte Grundsteuer ergibt sich aus Messbetrag × Hebesatz / 100.</t>
        </is>
      </c>
    </row>
    <row r="7" ht="48" customHeight="1">
      <c r="A7" s="36" t="inlineStr">
        <is>
          <t>Referenz-Hebesatz</t>
        </is>
      </c>
      <c r="B7" s="12" t="inlineStr">
        <is>
          <t>Ändern Sie im Dashboard die gelb markierte Zelle B2. Tragen Sie den Hebesatz als Zahl ein, zum Beispiel 500 für 500 %. Die Veränderung je Immobilie wird automatisch berechnet.</t>
        </is>
      </c>
    </row>
    <row r="8" ht="48" customHeight="1">
      <c r="A8" s="35" t="inlineStr">
        <is>
          <t>Umlagefähigkeit</t>
        </is>
      </c>
      <c r="B8" s="8" t="inlineStr">
        <is>
          <t>Wählen Sie Ja oder Nein. Bei Ja wird die Eigentümerbelastung in dieser Vorlage mit 0 € ausgewiesen. Prüfen Sie die Umlagefähigkeit stets anhand des jeweiligen Mietvertrags und der geltenden Vorgaben.</t>
        </is>
      </c>
    </row>
    <row r="9" ht="48" customHeight="1">
      <c r="A9" s="36" t="inlineStr">
        <is>
          <t>Dashboard</t>
        </is>
      </c>
      <c r="B9" s="12" t="inlineStr">
        <is>
          <t>Das Dashboard fasst die Beträge zusammen und zeigt Diagramme zur geschätzten jährlichen Grundsteuer sowie zum Hebesatzvergleich.</t>
        </is>
      </c>
    </row>
    <row r="10" ht="48" customHeight="1">
      <c r="A10" s="35" t="inlineStr">
        <is>
          <t>Eingabefelder</t>
        </is>
      </c>
      <c r="B10" s="8" t="inlineStr">
        <is>
          <t>Hellgelbe Felder sind zur Eingabe vorgesehen. Weiße und hell hinterlegte Felder enthalten Formeln und werden automatisch berechnet.</t>
        </is>
      </c>
    </row>
    <row r="11" ht="48" customHeight="1">
      <c r="A11" s="36" t="inlineStr">
        <is>
          <t>Wichtiger Hinweis</t>
        </is>
      </c>
      <c r="B11" s="12" t="inlineStr">
        <is>
          <t>Diese Arbeitsmappe dient der Orientierung und ersetzt keinen Grundsteuerbescheid, keine kommunale Satzung und keine steuerliche oder rechtliche Beratung.</t>
        </is>
      </c>
    </row>
  </sheetData>
  <mergeCells count="1"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2026-09-08T20:34:52Z</dcterms:created>
  <dcterms:modified xmlns:dcterms="http://purl.org/dc/terms/" xmlns:xsi="http://www.w3.org/2001/XMLSchema-instance" xsi:type="dcterms:W3CDTF">2026-09-08T20:34:52Z</dcterms:modified>
</cp:coreProperties>
</file>