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undstücke" sheetId="1" state="visible" r:id="rId1"/>
    <sheet xmlns:r="http://schemas.openxmlformats.org/officeDocument/2006/relationships" name="Auswertung" sheetId="2" state="visible" r:id="rId2"/>
    <sheet xmlns:r="http://schemas.openxmlformats.org/officeDocument/2006/relationships" name="Stammdaten" sheetId="3" state="visible" r:id="rId3"/>
    <sheet xmlns:r="http://schemas.openxmlformats.org/officeDocument/2006/relationships" name="Anleitung" sheetId="4" state="visible" r:id="rId4"/>
  </sheets>
  <definedNames>
    <definedName name="_xlnm._FilterDatabase" localSheetId="0" hidden="1">'Grundstücke'!$A$4:$T$104</definedName>
    <definedName name="_xlnm._FilterDatabase" localSheetId="2" hidden="1">'Stammdaten'!$A$4:$D$20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#,##0.00\ &quot;€&quot;"/>
    <numFmt numFmtId="166" formatCode="0.00&quot; %&quot;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991B1B"/>
      <sz val="10"/>
    </font>
    <font>
      <name val="Calibri"/>
      <i val="1"/>
      <color rgb="00475569"/>
      <sz val="10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1F2937"/>
      <sz val="10"/>
    </font>
    <font>
      <name val="Calibri"/>
      <b val="1"/>
      <color rgb="00166534"/>
      <sz val="10"/>
    </font>
  </fonts>
  <fills count="10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EE2E2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C8102E"/>
      </patternFill>
    </fill>
    <fill>
      <patternFill patternType="solid">
        <fgColor rgb="00DCFCE7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  <xf numFmtId="0" fontId="4" fillId="2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center" vertical="center"/>
    </xf>
    <xf numFmtId="4" fontId="5" fillId="5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right" vertical="center"/>
    </xf>
    <xf numFmtId="10" fontId="5" fillId="6" borderId="1" applyAlignment="1" pivotButton="0" quotePrefix="0" xfId="0">
      <alignment horizontal="center" vertical="center"/>
    </xf>
    <xf numFmtId="166" fontId="5" fillId="5" borderId="1" applyAlignment="1" pivotButton="0" quotePrefix="0" xfId="0">
      <alignment horizontal="center" vertical="center"/>
    </xf>
    <xf numFmtId="165" fontId="5" fillId="6" borderId="1" applyAlignment="1" pivotButton="0" quotePrefix="0" xfId="0">
      <alignment horizontal="right" vertical="center"/>
    </xf>
    <xf numFmtId="10" fontId="5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0" fontId="4" fillId="8" borderId="0" applyAlignment="1" pivotButton="0" quotePrefix="0" xfId="0">
      <alignment horizontal="left" vertical="center"/>
    </xf>
    <xf numFmtId="0" fontId="6" fillId="4" borderId="1" applyAlignment="1" pivotButton="0" quotePrefix="0" xfId="0">
      <alignment horizontal="left" vertical="center"/>
    </xf>
    <xf numFmtId="165" fontId="7" fillId="9" borderId="1" applyAlignment="1" pivotButton="0" quotePrefix="0" xfId="0">
      <alignment horizontal="right" vertical="center"/>
    </xf>
    <xf numFmtId="165" fontId="6" fillId="7" borderId="1" applyAlignment="1" pivotButton="0" quotePrefix="0" xfId="0">
      <alignment horizontal="right" vertical="center"/>
    </xf>
    <xf numFmtId="1" fontId="6" fillId="7" borderId="1" applyAlignment="1" pivotButton="0" quotePrefix="0" xfId="0">
      <alignment horizontal="right" vertical="center"/>
    </xf>
    <xf numFmtId="10" fontId="6" fillId="7" borderId="1" applyAlignment="1" pivotButton="0" quotePrefix="0" xfId="0">
      <alignment horizontal="right" vertical="center"/>
    </xf>
    <xf numFmtId="0" fontId="4" fillId="2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0" fontId="5" fillId="7" borderId="1" applyAlignment="1" pivotButton="0" quotePrefix="0" xfId="0">
      <alignment horizontal="left" vertical="center"/>
    </xf>
    <xf numFmtId="0" fontId="5" fillId="7" borderId="1" applyAlignment="1" pivotButton="0" quotePrefix="0" xfId="0">
      <alignment horizontal="right" vertical="center"/>
    </xf>
    <xf numFmtId="165" fontId="5" fillId="7" borderId="1" applyAlignment="1" pivotButton="0" quotePrefix="0" xfId="0">
      <alignment horizontal="right" vertical="center"/>
    </xf>
    <xf numFmtId="166" fontId="5" fillId="7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top" wrapText="1"/>
    </xf>
    <xf numFmtId="0" fontId="5" fillId="7" borderId="1" applyAlignment="1" pivotButton="0" quotePrefix="0" xfId="0">
      <alignment horizontal="left" vertical="top" wrapText="1"/>
    </xf>
    <xf numFmtId="0" fontId="6" fillId="4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left" vertical="top" wrapText="1"/>
    </xf>
    <xf numFmtId="0" fontId="6" fillId="7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2">
    <dxf>
      <font>
        <name val="Calibri"/>
        <b val="1"/>
        <color rgb="00166534"/>
        <sz val="10"/>
      </font>
      <fill>
        <patternFill patternType="solid">
          <fgColor rgb="00DCFCE7"/>
        </patternFill>
      </fill>
    </dxf>
    <dxf>
      <font>
        <name val="Calibri"/>
        <b val="1"/>
        <color rgb="00991B1B"/>
        <sz val="10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Jährliche Grundsteuer je Objekt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'Grundstücke'!O4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'Grundstücke'!$A$5:$A$104</f>
            </numRef>
          </cat>
          <val>
            <numRef>
              <f>'Grundstücke'!$O$5:$O$104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Objekt-ID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Grundsteuer jährlich €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Durchschnittliche Grundsteuer nach Bundesland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'Auswertung'!C14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'Auswertung'!$A$15:$A$30</f>
            </numRef>
          </cat>
          <val>
            <numRef>
              <f>'Auswertung'!$C$15:$C$30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Grundsteuer jährlich €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Bundesland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Umlagefähig versus eigener Anteil</a:t>
            </a:r>
          </a:p>
        </rich>
      </tx>
    </title>
    <plotArea>
      <pieChart>
        <varyColors val="1"/>
        <ser>
          <idx val="0"/>
          <order val="0"/>
          <tx>
            <strRef>
              <f>'Auswertung'!I14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'Auswertung'!$H$15:$H$16</f>
            </numRef>
          </cat>
          <val>
            <numRef>
              <f>'Auswertung'!$I$15:$I$16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5</col>
      <colOff>0</colOff>
      <row>3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20</row>
      <rowOff>0</rowOff>
    </from>
    <ext cx="576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13</col>
      <colOff>0</colOff>
      <row>3</row>
      <rowOff>0</rowOff>
    </from>
    <ext cx="432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E293B"/>
    <outlinePr summaryBelow="1" summaryRight="1"/>
    <pageSetUpPr/>
  </sheetPr>
  <dimension ref="A1:T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5" customWidth="1" min="2" max="2"/>
    <col width="27" customWidth="1" min="3" max="3"/>
    <col width="11" customWidth="1" min="4" max="4"/>
    <col width="20" customWidth="1" min="5" max="5"/>
    <col width="23" customWidth="1" min="6" max="6"/>
    <col width="25" customWidth="1" min="7" max="7"/>
    <col width="18" customWidth="1" min="8" max="8"/>
    <col width="20" customWidth="1" min="9" max="9"/>
    <col width="18" customWidth="1" min="10" max="10"/>
    <col width="19" customWidth="1" min="11" max="11"/>
    <col width="18" customWidth="1" min="12" max="12"/>
    <col width="20" customWidth="1" min="13" max="13"/>
    <col width="22" customWidth="1" min="14" max="14"/>
    <col width="20" customWidth="1" min="15" max="15"/>
    <col width="19" customWidth="1" min="16" max="16"/>
    <col width="16" customWidth="1" min="17" max="17"/>
    <col width="28" customWidth="1" min="18" max="18"/>
    <col width="22" customWidth="1" min="19" max="19"/>
    <col width="25" customWidth="1" min="20" max="20"/>
  </cols>
  <sheetData>
    <row r="1" ht="30" customHeight="1">
      <c r="A1" s="1" t="inlineStr">
        <is>
          <t>Grundsteuer Berechnungsvorlage – Planungsjahr 2026</t>
        </is>
      </c>
    </row>
    <row r="2" ht="24" customHeight="1">
      <c r="A2" s="2" t="inlineStr">
        <is>
          <t>Planungshilfe: Maßgeblich bleiben der Grundsteuerbescheid des Finanzamts sowie der aktuelle Hebesatz der Kommune.</t>
        </is>
      </c>
    </row>
    <row r="3" ht="22" customHeight="1">
      <c r="A3" s="3" t="inlineStr">
        <is>
          <t>Gelbe Zellen sind Eingaben. Steuermesszahl, Grundsteuerwert und Hebesatz müssen vor Verwendung anhand der Bescheide geprüft werden.</t>
        </is>
      </c>
    </row>
    <row r="4" ht="36" customHeight="1">
      <c r="A4" s="4" t="inlineStr">
        <is>
          <t>Objekt-ID</t>
        </is>
      </c>
      <c r="B4" s="4" t="inlineStr">
        <is>
          <t>Eigentümer</t>
        </is>
      </c>
      <c r="C4" s="4" t="inlineStr">
        <is>
          <t>Straße</t>
        </is>
      </c>
      <c r="D4" s="4" t="inlineStr">
        <is>
          <t>PLZ</t>
        </is>
      </c>
      <c r="E4" s="4" t="inlineStr">
        <is>
          <t>Ort</t>
        </is>
      </c>
      <c r="F4" s="4" t="inlineStr">
        <is>
          <t>Bundesland</t>
        </is>
      </c>
      <c r="G4" s="4" t="inlineStr">
        <is>
          <t>Objektart</t>
        </is>
      </c>
      <c r="H4" s="4" t="inlineStr">
        <is>
          <t>Wohn-/Nutzfläche m²</t>
        </is>
      </c>
      <c r="I4" s="4" t="inlineStr">
        <is>
          <t>Grundstücksfläche m²</t>
        </is>
      </c>
      <c r="J4" s="4" t="inlineStr">
        <is>
          <t>Bewertungsstichtag</t>
        </is>
      </c>
      <c r="K4" s="4" t="inlineStr">
        <is>
          <t>Grundsteuerwert €</t>
        </is>
      </c>
      <c r="L4" s="4" t="inlineStr">
        <is>
          <t>Steuermesszahl %</t>
        </is>
      </c>
      <c r="M4" s="4" t="inlineStr">
        <is>
          <t>Hebesatz Kommune %</t>
        </is>
      </c>
      <c r="N4" s="4" t="inlineStr">
        <is>
          <t>Grundsteuermessbetrag €</t>
        </is>
      </c>
      <c r="O4" s="4" t="inlineStr">
        <is>
          <t>Grundsteuer jährlich €</t>
        </is>
      </c>
      <c r="P4" s="4" t="inlineStr">
        <is>
          <t>Grundsteuer monatlich €</t>
        </is>
      </c>
      <c r="Q4" s="4" t="inlineStr">
        <is>
          <t>Umlagefähig %</t>
        </is>
      </c>
      <c r="R4" s="4" t="inlineStr">
        <is>
          <t>Umlagefähige Grundsteuer jährlich €</t>
        </is>
      </c>
      <c r="S4" s="4" t="inlineStr">
        <is>
          <t>Eigener Anteil jährlich €</t>
        </is>
      </c>
      <c r="T4" s="4" t="inlineStr">
        <is>
          <t>Status/Plausibilitätsprüfung</t>
        </is>
      </c>
    </row>
    <row r="5" ht="21" customHeight="1">
      <c r="A5" s="5" t="inlineStr">
        <is>
          <t>GS-001</t>
        </is>
      </c>
      <c r="B5" s="5" t="inlineStr">
        <is>
          <t>Thomas Becker</t>
        </is>
      </c>
      <c r="C5" s="5" t="inlineStr">
        <is>
          <t>Hauptstraße 12</t>
        </is>
      </c>
      <c r="D5" s="6" t="inlineStr">
        <is>
          <t>10115</t>
        </is>
      </c>
      <c r="E5" s="5" t="inlineStr">
        <is>
          <t>Berlin</t>
        </is>
      </c>
      <c r="F5" s="6" t="inlineStr">
        <is>
          <t>Berlin</t>
        </is>
      </c>
      <c r="G5" s="5" t="inlineStr">
        <is>
          <t>Mehrfamilienhaus</t>
        </is>
      </c>
      <c r="H5" s="7" t="n">
        <v>420</v>
      </c>
      <c r="I5" s="7" t="n">
        <v>610</v>
      </c>
      <c r="J5" s="8" t="n">
        <v>46023</v>
      </c>
      <c r="K5" s="9" t="n">
        <v>685000</v>
      </c>
      <c r="L5" s="10">
        <f>IF('Grundstücke'!$F5="","",IFERROR(VLOOKUP('Grundstücke'!$F5,'Stammdaten'!$A$5:$B$20,2,FALSE),0.00031))</f>
        <v/>
      </c>
      <c r="M5" s="11" t="n">
        <v>410</v>
      </c>
      <c r="N5" s="12">
        <f>IF(OR('Grundstücke'!$A5="",'Grundstücke'!$K5="",'Grundstücke'!$L5=""),"",'Grundstücke'!$K5*'Grundstücke'!$L5)</f>
        <v/>
      </c>
      <c r="O5" s="12">
        <f>IF(OR('Grundstücke'!$A5="",'Grundstücke'!$N5="",'Grundstücke'!$M5=""),"",'Grundstücke'!$N5*'Grundstücke'!$M5/100)</f>
        <v/>
      </c>
      <c r="P5" s="12">
        <f>IF('Grundstücke'!$O5="","",'Grundstücke'!$O5/12)</f>
        <v/>
      </c>
      <c r="Q5" s="13" t="n">
        <v>0.95</v>
      </c>
      <c r="R5" s="12">
        <f>IF(OR('Grundstücke'!$O5="",'Grundstücke'!$Q5=""),"",'Grundstücke'!$O5*'Grundstücke'!$Q5)</f>
        <v/>
      </c>
      <c r="S5" s="12">
        <f>IF(OR('Grundstücke'!$O5="",'Grundstücke'!$R5=""),"",'Grundstücke'!$O5-'Grundstücke'!$R5)</f>
        <v/>
      </c>
      <c r="T5" s="14">
        <f>IF('Grundstücke'!$A5="","",IF(OR('Grundstücke'!$K5&lt;=0,'Grundstücke'!$M5&lt;=0,'Grundstücke'!$L5&lt;=0),"Bitte prüfen","OK"))</f>
        <v/>
      </c>
    </row>
    <row r="6" ht="21" customHeight="1">
      <c r="A6" s="5" t="inlineStr">
        <is>
          <t>GS-002</t>
        </is>
      </c>
      <c r="B6" s="5" t="inlineStr">
        <is>
          <t>Sabine Müller</t>
        </is>
      </c>
      <c r="C6" s="5" t="inlineStr">
        <is>
          <t>Lindenallee 7</t>
        </is>
      </c>
      <c r="D6" s="6" t="inlineStr">
        <is>
          <t>80331</t>
        </is>
      </c>
      <c r="E6" s="5" t="inlineStr">
        <is>
          <t>München</t>
        </is>
      </c>
      <c r="F6" s="6" t="inlineStr">
        <is>
          <t>Bayern</t>
        </is>
      </c>
      <c r="G6" s="5" t="inlineStr">
        <is>
          <t>Eigentumswohnung</t>
        </is>
      </c>
      <c r="H6" s="7" t="n">
        <v>76</v>
      </c>
      <c r="I6" s="7" t="n">
        <v>0</v>
      </c>
      <c r="J6" s="8" t="n">
        <v>46023</v>
      </c>
      <c r="K6" s="9" t="n">
        <v>420000</v>
      </c>
      <c r="L6" s="10">
        <f>IF('Grundstücke'!$F6="","",IFERROR(VLOOKUP('Grundstücke'!$F6,'Stammdaten'!$A$5:$B$20,2,FALSE),0.00031))</f>
        <v/>
      </c>
      <c r="M6" s="11" t="n">
        <v>824</v>
      </c>
      <c r="N6" s="12">
        <f>IF(OR('Grundstücke'!$A6="",'Grundstücke'!$K6="",'Grundstücke'!$L6=""),"",'Grundstücke'!$K6*'Grundstücke'!$L6)</f>
        <v/>
      </c>
      <c r="O6" s="12">
        <f>IF(OR('Grundstücke'!$A6="",'Grundstücke'!$N6="",'Grundstücke'!$M6=""),"",'Grundstücke'!$N6*'Grundstücke'!$M6/100)</f>
        <v/>
      </c>
      <c r="P6" s="12">
        <f>IF('Grundstücke'!$O6="","",'Grundstücke'!$O6/12)</f>
        <v/>
      </c>
      <c r="Q6" s="13" t="n">
        <v>0.9</v>
      </c>
      <c r="R6" s="12">
        <f>IF(OR('Grundstücke'!$O6="",'Grundstücke'!$Q6=""),"",'Grundstücke'!$O6*'Grundstücke'!$Q6)</f>
        <v/>
      </c>
      <c r="S6" s="12">
        <f>IF(OR('Grundstücke'!$O6="",'Grundstücke'!$R6=""),"",'Grundstücke'!$O6-'Grundstücke'!$R6)</f>
        <v/>
      </c>
      <c r="T6" s="14">
        <f>IF('Grundstücke'!$A6="","",IF(OR('Grundstücke'!$K6&lt;=0,'Grundstücke'!$M6&lt;=0,'Grundstücke'!$L6&lt;=0),"Bitte prüfen","OK"))</f>
        <v/>
      </c>
    </row>
    <row r="7" ht="21" customHeight="1">
      <c r="A7" s="5" t="inlineStr">
        <is>
          <t>GS-003</t>
        </is>
      </c>
      <c r="B7" s="5" t="inlineStr">
        <is>
          <t>Andreas Schneider</t>
        </is>
      </c>
      <c r="C7" s="5" t="inlineStr">
        <is>
          <t>Goethestraße 45</t>
        </is>
      </c>
      <c r="D7" s="6" t="inlineStr">
        <is>
          <t>20095</t>
        </is>
      </c>
      <c r="E7" s="5" t="inlineStr">
        <is>
          <t>Hamburg</t>
        </is>
      </c>
      <c r="F7" s="6" t="inlineStr">
        <is>
          <t>Hamburg</t>
        </is>
      </c>
      <c r="G7" s="5" t="inlineStr">
        <is>
          <t>Wohn- und Geschäftshaus</t>
        </is>
      </c>
      <c r="H7" s="7" t="n">
        <v>680</v>
      </c>
      <c r="I7" s="7" t="n">
        <v>430</v>
      </c>
      <c r="J7" s="8" t="n">
        <v>46023</v>
      </c>
      <c r="K7" s="9" t="n">
        <v>910000</v>
      </c>
      <c r="L7" s="10">
        <f>IF('Grundstücke'!$F7="","",IFERROR(VLOOKUP('Grundstücke'!$F7,'Stammdaten'!$A$5:$B$20,2,FALSE),0.00031))</f>
        <v/>
      </c>
      <c r="M7" s="11" t="n">
        <v>975</v>
      </c>
      <c r="N7" s="12">
        <f>IF(OR('Grundstücke'!$A7="",'Grundstücke'!$K7="",'Grundstücke'!$L7=""),"",'Grundstücke'!$K7*'Grundstücke'!$L7)</f>
        <v/>
      </c>
      <c r="O7" s="12">
        <f>IF(OR('Grundstücke'!$A7="",'Grundstücke'!$N7="",'Grundstücke'!$M7=""),"",'Grundstücke'!$N7*'Grundstücke'!$M7/100)</f>
        <v/>
      </c>
      <c r="P7" s="12">
        <f>IF('Grundstücke'!$O7="","",'Grundstücke'!$O7/12)</f>
        <v/>
      </c>
      <c r="Q7" s="13" t="n">
        <v>0.75</v>
      </c>
      <c r="R7" s="12">
        <f>IF(OR('Grundstücke'!$O7="",'Grundstücke'!$Q7=""),"",'Grundstücke'!$O7*'Grundstücke'!$Q7)</f>
        <v/>
      </c>
      <c r="S7" s="12">
        <f>IF(OR('Grundstücke'!$O7="",'Grundstücke'!$R7=""),"",'Grundstücke'!$O7-'Grundstücke'!$R7)</f>
        <v/>
      </c>
      <c r="T7" s="14">
        <f>IF('Grundstücke'!$A7="","",IF(OR('Grundstücke'!$K7&lt;=0,'Grundstücke'!$M7&lt;=0,'Grundstücke'!$L7&lt;=0),"Bitte prüfen","OK"))</f>
        <v/>
      </c>
    </row>
    <row r="8" ht="21" customHeight="1">
      <c r="A8" s="5" t="inlineStr">
        <is>
          <t>GS-004</t>
        </is>
      </c>
      <c r="B8" s="5" t="inlineStr">
        <is>
          <t>Petra Wagner</t>
        </is>
      </c>
      <c r="C8" s="5" t="inlineStr">
        <is>
          <t>Rosenweg 18</t>
        </is>
      </c>
      <c r="D8" s="6" t="inlineStr">
        <is>
          <t>50667</t>
        </is>
      </c>
      <c r="E8" s="5" t="inlineStr">
        <is>
          <t>Köln</t>
        </is>
      </c>
      <c r="F8" s="6" t="inlineStr">
        <is>
          <t>Nordrhein-Westfalen</t>
        </is>
      </c>
      <c r="G8" s="5" t="inlineStr">
        <is>
          <t>Mehrfamilienhaus</t>
        </is>
      </c>
      <c r="H8" s="7" t="n">
        <v>355</v>
      </c>
      <c r="I8" s="7" t="n">
        <v>520</v>
      </c>
      <c r="J8" s="8" t="n">
        <v>46023</v>
      </c>
      <c r="K8" s="9" t="n">
        <v>575000</v>
      </c>
      <c r="L8" s="10">
        <f>IF('Grundstücke'!$F8="","",IFERROR(VLOOKUP('Grundstücke'!$F8,'Stammdaten'!$A$5:$B$20,2,FALSE),0.00031))</f>
        <v/>
      </c>
      <c r="M8" s="11" t="n">
        <v>515</v>
      </c>
      <c r="N8" s="12">
        <f>IF(OR('Grundstücke'!$A8="",'Grundstücke'!$K8="",'Grundstücke'!$L8=""),"",'Grundstücke'!$K8*'Grundstücke'!$L8)</f>
        <v/>
      </c>
      <c r="O8" s="12">
        <f>IF(OR('Grundstücke'!$A8="",'Grundstücke'!$N8="",'Grundstücke'!$M8=""),"",'Grundstücke'!$N8*'Grundstücke'!$M8/100)</f>
        <v/>
      </c>
      <c r="P8" s="12">
        <f>IF('Grundstücke'!$O8="","",'Grundstücke'!$O8/12)</f>
        <v/>
      </c>
      <c r="Q8" s="13" t="n">
        <v>1</v>
      </c>
      <c r="R8" s="12">
        <f>IF(OR('Grundstücke'!$O8="",'Grundstücke'!$Q8=""),"",'Grundstücke'!$O8*'Grundstücke'!$Q8)</f>
        <v/>
      </c>
      <c r="S8" s="12">
        <f>IF(OR('Grundstücke'!$O8="",'Grundstücke'!$R8=""),"",'Grundstücke'!$O8-'Grundstücke'!$R8)</f>
        <v/>
      </c>
      <c r="T8" s="14">
        <f>IF('Grundstücke'!$A8="","",IF(OR('Grundstücke'!$K8&lt;=0,'Grundstücke'!$M8&lt;=0,'Grundstücke'!$L8&lt;=0),"Bitte prüfen","OK"))</f>
        <v/>
      </c>
    </row>
    <row r="9" ht="21" customHeight="1">
      <c r="A9" s="5" t="inlineStr">
        <is>
          <t>GS-005</t>
        </is>
      </c>
      <c r="B9" s="5" t="inlineStr">
        <is>
          <t>Michael Hoffmann</t>
        </is>
      </c>
      <c r="C9" s="5" t="inlineStr">
        <is>
          <t>Gartenstraße 23</t>
        </is>
      </c>
      <c r="D9" s="6" t="inlineStr">
        <is>
          <t>60311</t>
        </is>
      </c>
      <c r="E9" s="5" t="inlineStr">
        <is>
          <t>Frankfurt am Main</t>
        </is>
      </c>
      <c r="F9" s="6" t="inlineStr">
        <is>
          <t>Hessen</t>
        </is>
      </c>
      <c r="G9" s="5" t="inlineStr">
        <is>
          <t>Einfamilienhaus</t>
        </is>
      </c>
      <c r="H9" s="7" t="n">
        <v>145</v>
      </c>
      <c r="I9" s="7" t="n">
        <v>410</v>
      </c>
      <c r="J9" s="8" t="n">
        <v>46023</v>
      </c>
      <c r="K9" s="9" t="n">
        <v>365000</v>
      </c>
      <c r="L9" s="10">
        <f>IF('Grundstücke'!$F9="","",IFERROR(VLOOKUP('Grundstücke'!$F9,'Stammdaten'!$A$5:$B$20,2,FALSE),0.00031))</f>
        <v/>
      </c>
      <c r="M9" s="11" t="n">
        <v>500</v>
      </c>
      <c r="N9" s="12">
        <f>IF(OR('Grundstücke'!$A9="",'Grundstücke'!$K9="",'Grundstücke'!$L9=""),"",'Grundstücke'!$K9*'Grundstücke'!$L9)</f>
        <v/>
      </c>
      <c r="O9" s="12">
        <f>IF(OR('Grundstücke'!$A9="",'Grundstücke'!$N9="",'Grundstücke'!$M9=""),"",'Grundstücke'!$N9*'Grundstücke'!$M9/100)</f>
        <v/>
      </c>
      <c r="P9" s="12">
        <f>IF('Grundstücke'!$O9="","",'Grundstücke'!$O9/12)</f>
        <v/>
      </c>
      <c r="Q9" s="13" t="n">
        <v>0</v>
      </c>
      <c r="R9" s="12">
        <f>IF(OR('Grundstücke'!$O9="",'Grundstücke'!$Q9=""),"",'Grundstücke'!$O9*'Grundstücke'!$Q9)</f>
        <v/>
      </c>
      <c r="S9" s="12">
        <f>IF(OR('Grundstücke'!$O9="",'Grundstücke'!$R9=""),"",'Grundstücke'!$O9-'Grundstücke'!$R9)</f>
        <v/>
      </c>
      <c r="T9" s="14">
        <f>IF('Grundstücke'!$A9="","",IF(OR('Grundstücke'!$K9&lt;=0,'Grundstücke'!$M9&lt;=0,'Grundstücke'!$L9&lt;=0),"Bitte prüfen","OK"))</f>
        <v/>
      </c>
    </row>
    <row r="10" ht="21" customHeight="1">
      <c r="A10" s="5" t="inlineStr">
        <is>
          <t>GS-006</t>
        </is>
      </c>
      <c r="B10" s="5" t="inlineStr">
        <is>
          <t>Julia Richter</t>
        </is>
      </c>
      <c r="C10" s="5" t="inlineStr">
        <is>
          <t>Schillerstraße 9</t>
        </is>
      </c>
      <c r="D10" s="6" t="inlineStr">
        <is>
          <t>70173</t>
        </is>
      </c>
      <c r="E10" s="5" t="inlineStr">
        <is>
          <t>Stuttgart</t>
        </is>
      </c>
      <c r="F10" s="6" t="inlineStr">
        <is>
          <t>Baden-Württemberg</t>
        </is>
      </c>
      <c r="G10" s="5" t="inlineStr">
        <is>
          <t>Eigentumswohnung</t>
        </is>
      </c>
      <c r="H10" s="7" t="n">
        <v>68</v>
      </c>
      <c r="I10" s="7" t="n">
        <v>0</v>
      </c>
      <c r="J10" s="8" t="n">
        <v>46023</v>
      </c>
      <c r="K10" s="9" t="n">
        <v>298000</v>
      </c>
      <c r="L10" s="10">
        <f>IF('Grundstücke'!$F10="","",IFERROR(VLOOKUP('Grundstücke'!$F10,'Stammdaten'!$A$5:$B$20,2,FALSE),0.00031))</f>
        <v/>
      </c>
      <c r="M10" s="11" t="n">
        <v>520</v>
      </c>
      <c r="N10" s="12">
        <f>IF(OR('Grundstücke'!$A10="",'Grundstücke'!$K10="",'Grundstücke'!$L10=""),"",'Grundstücke'!$K10*'Grundstücke'!$L10)</f>
        <v/>
      </c>
      <c r="O10" s="12">
        <f>IF(OR('Grundstücke'!$A10="",'Grundstücke'!$N10="",'Grundstücke'!$M10=""),"",'Grundstücke'!$N10*'Grundstücke'!$M10/100)</f>
        <v/>
      </c>
      <c r="P10" s="12">
        <f>IF('Grundstücke'!$O10="","",'Grundstücke'!$O10/12)</f>
        <v/>
      </c>
      <c r="Q10" s="13" t="n">
        <v>0.85</v>
      </c>
      <c r="R10" s="12">
        <f>IF(OR('Grundstücke'!$O10="",'Grundstücke'!$Q10=""),"",'Grundstücke'!$O10*'Grundstücke'!$Q10)</f>
        <v/>
      </c>
      <c r="S10" s="12">
        <f>IF(OR('Grundstücke'!$O10="",'Grundstücke'!$R10=""),"",'Grundstücke'!$O10-'Grundstücke'!$R10)</f>
        <v/>
      </c>
      <c r="T10" s="14">
        <f>IF('Grundstücke'!$A10="","",IF(OR('Grundstücke'!$K10&lt;=0,'Grundstücke'!$M10&lt;=0,'Grundstücke'!$L10&lt;=0),"Bitte prüfen","OK"))</f>
        <v/>
      </c>
    </row>
    <row r="11" ht="21" customHeight="1">
      <c r="A11" s="5" t="inlineStr">
        <is>
          <t>GS-007</t>
        </is>
      </c>
      <c r="B11" s="5" t="inlineStr">
        <is>
          <t>Stefan Weber</t>
        </is>
      </c>
      <c r="C11" s="5" t="inlineStr">
        <is>
          <t>Düsseldorfer Straße 31</t>
        </is>
      </c>
      <c r="D11" s="6" t="inlineStr">
        <is>
          <t>40213</t>
        </is>
      </c>
      <c r="E11" s="5" t="inlineStr">
        <is>
          <t>Düsseldorf</t>
        </is>
      </c>
      <c r="F11" s="6" t="inlineStr">
        <is>
          <t>Nordrhein-Westfalen</t>
        </is>
      </c>
      <c r="G11" s="5" t="inlineStr">
        <is>
          <t>Mehrfamilienhaus</t>
        </is>
      </c>
      <c r="H11" s="7" t="n">
        <v>510</v>
      </c>
      <c r="I11" s="7" t="n">
        <v>740</v>
      </c>
      <c r="J11" s="8" t="n">
        <v>46023</v>
      </c>
      <c r="K11" s="9" t="n">
        <v>745000</v>
      </c>
      <c r="L11" s="10">
        <f>IF('Grundstücke'!$F11="","",IFERROR(VLOOKUP('Grundstücke'!$F11,'Stammdaten'!$A$5:$B$20,2,FALSE),0.00031))</f>
        <v/>
      </c>
      <c r="M11" s="11" t="n">
        <v>440</v>
      </c>
      <c r="N11" s="12">
        <f>IF(OR('Grundstücke'!$A11="",'Grundstücke'!$K11="",'Grundstücke'!$L11=""),"",'Grundstücke'!$K11*'Grundstücke'!$L11)</f>
        <v/>
      </c>
      <c r="O11" s="12">
        <f>IF(OR('Grundstücke'!$A11="",'Grundstücke'!$N11="",'Grundstücke'!$M11=""),"",'Grundstücke'!$N11*'Grundstücke'!$M11/100)</f>
        <v/>
      </c>
      <c r="P11" s="12">
        <f>IF('Grundstücke'!$O11="","",'Grundstücke'!$O11/12)</f>
        <v/>
      </c>
      <c r="Q11" s="13" t="n">
        <v>0.92</v>
      </c>
      <c r="R11" s="12">
        <f>IF(OR('Grundstücke'!$O11="",'Grundstücke'!$Q11=""),"",'Grundstücke'!$O11*'Grundstücke'!$Q11)</f>
        <v/>
      </c>
      <c r="S11" s="12">
        <f>IF(OR('Grundstücke'!$O11="",'Grundstücke'!$R11=""),"",'Grundstücke'!$O11-'Grundstücke'!$R11)</f>
        <v/>
      </c>
      <c r="T11" s="14">
        <f>IF('Grundstücke'!$A11="","",IF(OR('Grundstücke'!$K11&lt;=0,'Grundstücke'!$M11&lt;=0,'Grundstücke'!$L11&lt;=0),"Bitte prüfen","OK"))</f>
        <v/>
      </c>
    </row>
    <row r="12" ht="21" customHeight="1">
      <c r="A12" s="5" t="inlineStr">
        <is>
          <t>GS-008</t>
        </is>
      </c>
      <c r="B12" s="5" t="inlineStr">
        <is>
          <t>Claudia Fischer</t>
        </is>
      </c>
      <c r="C12" s="5" t="inlineStr">
        <is>
          <t>Karl-Liebknecht-Straße 16</t>
        </is>
      </c>
      <c r="D12" s="6" t="inlineStr">
        <is>
          <t>04109</t>
        </is>
      </c>
      <c r="E12" s="5" t="inlineStr">
        <is>
          <t>Leipzig</t>
        </is>
      </c>
      <c r="F12" s="6" t="inlineStr">
        <is>
          <t>Sachsen</t>
        </is>
      </c>
      <c r="G12" s="5" t="inlineStr">
        <is>
          <t>Wohnhaus</t>
        </is>
      </c>
      <c r="H12" s="7" t="n">
        <v>230</v>
      </c>
      <c r="I12" s="7" t="n">
        <v>590</v>
      </c>
      <c r="J12" s="8" t="n">
        <v>46023</v>
      </c>
      <c r="K12" s="9" t="n">
        <v>488000</v>
      </c>
      <c r="L12" s="10">
        <f>IF('Grundstücke'!$F12="","",IFERROR(VLOOKUP('Grundstücke'!$F12,'Stammdaten'!$A$5:$B$20,2,FALSE),0.00031))</f>
        <v/>
      </c>
      <c r="M12" s="11" t="n">
        <v>436</v>
      </c>
      <c r="N12" s="12">
        <f>IF(OR('Grundstücke'!$A12="",'Grundstücke'!$K12="",'Grundstücke'!$L12=""),"",'Grundstücke'!$K12*'Grundstücke'!$L12)</f>
        <v/>
      </c>
      <c r="O12" s="12">
        <f>IF(OR('Grundstücke'!$A12="",'Grundstücke'!$N12="",'Grundstücke'!$M12=""),"",'Grundstücke'!$N12*'Grundstücke'!$M12/100)</f>
        <v/>
      </c>
      <c r="P12" s="12">
        <f>IF('Grundstücke'!$O12="","",'Grundstücke'!$O12/12)</f>
        <v/>
      </c>
      <c r="Q12" s="13" t="n">
        <v>0.9</v>
      </c>
      <c r="R12" s="12">
        <f>IF(OR('Grundstücke'!$O12="",'Grundstücke'!$Q12=""),"",'Grundstücke'!$O12*'Grundstücke'!$Q12)</f>
        <v/>
      </c>
      <c r="S12" s="12">
        <f>IF(OR('Grundstücke'!$O12="",'Grundstücke'!$R12=""),"",'Grundstücke'!$O12-'Grundstücke'!$R12)</f>
        <v/>
      </c>
      <c r="T12" s="14">
        <f>IF('Grundstücke'!$A12="","",IF(OR('Grundstücke'!$K12&lt;=0,'Grundstücke'!$M12&lt;=0,'Grundstücke'!$L12&lt;=0),"Bitte prüfen","OK"))</f>
        <v/>
      </c>
    </row>
    <row r="13" ht="21" customHeight="1">
      <c r="A13" s="5" t="inlineStr">
        <is>
          <t>GS-009</t>
        </is>
      </c>
      <c r="B13" s="5" t="inlineStr">
        <is>
          <t>Markus Bauer</t>
        </is>
      </c>
      <c r="C13" s="5" t="inlineStr">
        <is>
          <t>Bautzner Straße 27</t>
        </is>
      </c>
      <c r="D13" s="6" t="inlineStr">
        <is>
          <t>01099</t>
        </is>
      </c>
      <c r="E13" s="5" t="inlineStr">
        <is>
          <t>Dresden</t>
        </is>
      </c>
      <c r="F13" s="6" t="inlineStr">
        <is>
          <t>Sachsen</t>
        </is>
      </c>
      <c r="G13" s="5" t="inlineStr">
        <is>
          <t>Einfamilienhaus</t>
        </is>
      </c>
      <c r="H13" s="7" t="n">
        <v>132</v>
      </c>
      <c r="I13" s="7" t="n">
        <v>360</v>
      </c>
      <c r="J13" s="8" t="n">
        <v>46023</v>
      </c>
      <c r="K13" s="9" t="n">
        <v>312000</v>
      </c>
      <c r="L13" s="10">
        <f>IF('Grundstücke'!$F13="","",IFERROR(VLOOKUP('Grundstücke'!$F13,'Stammdaten'!$A$5:$B$20,2,FALSE),0.00031))</f>
        <v/>
      </c>
      <c r="M13" s="11" t="n">
        <v>635</v>
      </c>
      <c r="N13" s="12">
        <f>IF(OR('Grundstücke'!$A13="",'Grundstücke'!$K13="",'Grundstücke'!$L13=""),"",'Grundstücke'!$K13*'Grundstücke'!$L13)</f>
        <v/>
      </c>
      <c r="O13" s="12">
        <f>IF(OR('Grundstücke'!$A13="",'Grundstücke'!$N13="",'Grundstücke'!$M13=""),"",'Grundstücke'!$N13*'Grundstücke'!$M13/100)</f>
        <v/>
      </c>
      <c r="P13" s="12">
        <f>IF('Grundstücke'!$O13="","",'Grundstücke'!$O13/12)</f>
        <v/>
      </c>
      <c r="Q13" s="13" t="n">
        <v>0</v>
      </c>
      <c r="R13" s="12">
        <f>IF(OR('Grundstücke'!$O13="",'Grundstücke'!$Q13=""),"",'Grundstücke'!$O13*'Grundstücke'!$Q13)</f>
        <v/>
      </c>
      <c r="S13" s="12">
        <f>IF(OR('Grundstücke'!$O13="",'Grundstücke'!$R13=""),"",'Grundstücke'!$O13-'Grundstücke'!$R13)</f>
        <v/>
      </c>
      <c r="T13" s="14">
        <f>IF('Grundstücke'!$A13="","",IF(OR('Grundstücke'!$K13&lt;=0,'Grundstücke'!$M13&lt;=0,'Grundstücke'!$L13&lt;=0),"Bitte prüfen","OK"))</f>
        <v/>
      </c>
    </row>
    <row r="14" ht="21" customHeight="1">
      <c r="A14" s="5" t="inlineStr">
        <is>
          <t>GS-010</t>
        </is>
      </c>
      <c r="B14" s="5" t="inlineStr">
        <is>
          <t>Nicole Schulz</t>
        </is>
      </c>
      <c r="C14" s="5" t="inlineStr">
        <is>
          <t>Georgstraße 14</t>
        </is>
      </c>
      <c r="D14" s="6" t="inlineStr">
        <is>
          <t>30159</t>
        </is>
      </c>
      <c r="E14" s="5" t="inlineStr">
        <is>
          <t>Hannover</t>
        </is>
      </c>
      <c r="F14" s="6" t="inlineStr">
        <is>
          <t>Niedersachsen</t>
        </is>
      </c>
      <c r="G14" s="5" t="inlineStr">
        <is>
          <t>Mehrfamilienhaus</t>
        </is>
      </c>
      <c r="H14" s="7" t="n">
        <v>390</v>
      </c>
      <c r="I14" s="7" t="n">
        <v>680</v>
      </c>
      <c r="J14" s="8" t="n">
        <v>46023</v>
      </c>
      <c r="K14" s="9" t="n">
        <v>628000</v>
      </c>
      <c r="L14" s="10">
        <f>IF('Grundstücke'!$F14="","",IFERROR(VLOOKUP('Grundstücke'!$F14,'Stammdaten'!$A$5:$B$20,2,FALSE),0.00031))</f>
        <v/>
      </c>
      <c r="M14" s="11" t="n">
        <v>600</v>
      </c>
      <c r="N14" s="12">
        <f>IF(OR('Grundstücke'!$A14="",'Grundstücke'!$K14="",'Grundstücke'!$L14=""),"",'Grundstücke'!$K14*'Grundstücke'!$L14)</f>
        <v/>
      </c>
      <c r="O14" s="12">
        <f>IF(OR('Grundstücke'!$A14="",'Grundstücke'!$N14="",'Grundstücke'!$M14=""),"",'Grundstücke'!$N14*'Grundstücke'!$M14/100)</f>
        <v/>
      </c>
      <c r="P14" s="12">
        <f>IF('Grundstücke'!$O14="","",'Grundstücke'!$O14/12)</f>
        <v/>
      </c>
      <c r="Q14" s="13" t="n">
        <v>1</v>
      </c>
      <c r="R14" s="12">
        <f>IF(OR('Grundstücke'!$O14="",'Grundstücke'!$Q14=""),"",'Grundstücke'!$O14*'Grundstücke'!$Q14)</f>
        <v/>
      </c>
      <c r="S14" s="12">
        <f>IF(OR('Grundstücke'!$O14="",'Grundstücke'!$R14=""),"",'Grundstücke'!$O14-'Grundstücke'!$R14)</f>
        <v/>
      </c>
      <c r="T14" s="14">
        <f>IF('Grundstücke'!$A14="","",IF(OR('Grundstücke'!$K14&lt;=0,'Grundstücke'!$M14&lt;=0,'Grundstücke'!$L14&lt;=0),"Bitte prüfen","OK"))</f>
        <v/>
      </c>
    </row>
    <row r="15" ht="21" customHeight="1">
      <c r="A15" s="5" t="n"/>
      <c r="B15" s="5" t="n"/>
      <c r="C15" s="5" t="n"/>
      <c r="D15" s="6" t="n"/>
      <c r="E15" s="5" t="n"/>
      <c r="F15" s="6" t="n"/>
      <c r="G15" s="5" t="n"/>
      <c r="H15" s="7" t="n"/>
      <c r="I15" s="7" t="n"/>
      <c r="J15" s="8" t="n"/>
      <c r="K15" s="9" t="n"/>
      <c r="L15" s="10">
        <f>IF('Grundstücke'!$F15="","",IFERROR(VLOOKUP('Grundstücke'!$F15,'Stammdaten'!$A$5:$B$20,2,FALSE),0.00031))</f>
        <v/>
      </c>
      <c r="M15" s="11" t="n"/>
      <c r="N15" s="12">
        <f>IF(OR('Grundstücke'!$A15="",'Grundstücke'!$K15="",'Grundstücke'!$L15=""),"",'Grundstücke'!$K15*'Grundstücke'!$L15)</f>
        <v/>
      </c>
      <c r="O15" s="12">
        <f>IF(OR('Grundstücke'!$A15="",'Grundstücke'!$N15="",'Grundstücke'!$M15=""),"",'Grundstücke'!$N15*'Grundstücke'!$M15/100)</f>
        <v/>
      </c>
      <c r="P15" s="12">
        <f>IF('Grundstücke'!$O15="","",'Grundstücke'!$O15/12)</f>
        <v/>
      </c>
      <c r="Q15" s="13" t="n"/>
      <c r="R15" s="12">
        <f>IF(OR('Grundstücke'!$O15="",'Grundstücke'!$Q15=""),"",'Grundstücke'!$O15*'Grundstücke'!$Q15)</f>
        <v/>
      </c>
      <c r="S15" s="12">
        <f>IF(OR('Grundstücke'!$O15="",'Grundstücke'!$R15=""),"",'Grundstücke'!$O15-'Grundstücke'!$R15)</f>
        <v/>
      </c>
      <c r="T15" s="14">
        <f>IF('Grundstücke'!$A15="","",IF(OR('Grundstücke'!$K15&lt;=0,'Grundstücke'!$M15&lt;=0,'Grundstücke'!$L15&lt;=0),"Bitte prüfen","OK"))</f>
        <v/>
      </c>
    </row>
    <row r="16" ht="21" customHeight="1">
      <c r="A16" s="5" t="n"/>
      <c r="B16" s="5" t="n"/>
      <c r="C16" s="5" t="n"/>
      <c r="D16" s="6" t="n"/>
      <c r="E16" s="5" t="n"/>
      <c r="F16" s="6" t="n"/>
      <c r="G16" s="5" t="n"/>
      <c r="H16" s="7" t="n"/>
      <c r="I16" s="7" t="n"/>
      <c r="J16" s="8" t="n"/>
      <c r="K16" s="9" t="n"/>
      <c r="L16" s="10">
        <f>IF('Grundstücke'!$F16="","",IFERROR(VLOOKUP('Grundstücke'!$F16,'Stammdaten'!$A$5:$B$20,2,FALSE),0.00031))</f>
        <v/>
      </c>
      <c r="M16" s="11" t="n"/>
      <c r="N16" s="12">
        <f>IF(OR('Grundstücke'!$A16="",'Grundstücke'!$K16="",'Grundstücke'!$L16=""),"",'Grundstücke'!$K16*'Grundstücke'!$L16)</f>
        <v/>
      </c>
      <c r="O16" s="12">
        <f>IF(OR('Grundstücke'!$A16="",'Grundstücke'!$N16="",'Grundstücke'!$M16=""),"",'Grundstücke'!$N16*'Grundstücke'!$M16/100)</f>
        <v/>
      </c>
      <c r="P16" s="12">
        <f>IF('Grundstücke'!$O16="","",'Grundstücke'!$O16/12)</f>
        <v/>
      </c>
      <c r="Q16" s="13" t="n"/>
      <c r="R16" s="12">
        <f>IF(OR('Grundstücke'!$O16="",'Grundstücke'!$Q16=""),"",'Grundstücke'!$O16*'Grundstücke'!$Q16)</f>
        <v/>
      </c>
      <c r="S16" s="12">
        <f>IF(OR('Grundstücke'!$O16="",'Grundstücke'!$R16=""),"",'Grundstücke'!$O16-'Grundstücke'!$R16)</f>
        <v/>
      </c>
      <c r="T16" s="14">
        <f>IF('Grundstücke'!$A16="","",IF(OR('Grundstücke'!$K16&lt;=0,'Grundstücke'!$M16&lt;=0,'Grundstücke'!$L16&lt;=0),"Bitte prüfen","OK"))</f>
        <v/>
      </c>
    </row>
    <row r="17" ht="21" customHeight="1">
      <c r="A17" s="5" t="n"/>
      <c r="B17" s="5" t="n"/>
      <c r="C17" s="5" t="n"/>
      <c r="D17" s="6" t="n"/>
      <c r="E17" s="5" t="n"/>
      <c r="F17" s="6" t="n"/>
      <c r="G17" s="5" t="n"/>
      <c r="H17" s="7" t="n"/>
      <c r="I17" s="7" t="n"/>
      <c r="J17" s="8" t="n"/>
      <c r="K17" s="9" t="n"/>
      <c r="L17" s="10">
        <f>IF('Grundstücke'!$F17="","",IFERROR(VLOOKUP('Grundstücke'!$F17,'Stammdaten'!$A$5:$B$20,2,FALSE),0.00031))</f>
        <v/>
      </c>
      <c r="M17" s="11" t="n"/>
      <c r="N17" s="12">
        <f>IF(OR('Grundstücke'!$A17="",'Grundstücke'!$K17="",'Grundstücke'!$L17=""),"",'Grundstücke'!$K17*'Grundstücke'!$L17)</f>
        <v/>
      </c>
      <c r="O17" s="12">
        <f>IF(OR('Grundstücke'!$A17="",'Grundstücke'!$N17="",'Grundstücke'!$M17=""),"",'Grundstücke'!$N17*'Grundstücke'!$M17/100)</f>
        <v/>
      </c>
      <c r="P17" s="12">
        <f>IF('Grundstücke'!$O17="","",'Grundstücke'!$O17/12)</f>
        <v/>
      </c>
      <c r="Q17" s="13" t="n"/>
      <c r="R17" s="12">
        <f>IF(OR('Grundstücke'!$O17="",'Grundstücke'!$Q17=""),"",'Grundstücke'!$O17*'Grundstücke'!$Q17)</f>
        <v/>
      </c>
      <c r="S17" s="12">
        <f>IF(OR('Grundstücke'!$O17="",'Grundstücke'!$R17=""),"",'Grundstücke'!$O17-'Grundstücke'!$R17)</f>
        <v/>
      </c>
      <c r="T17" s="14">
        <f>IF('Grundstücke'!$A17="","",IF(OR('Grundstücke'!$K17&lt;=0,'Grundstücke'!$M17&lt;=0,'Grundstücke'!$L17&lt;=0),"Bitte prüfen","OK"))</f>
        <v/>
      </c>
    </row>
    <row r="18" ht="21" customHeight="1">
      <c r="A18" s="5" t="n"/>
      <c r="B18" s="5" t="n"/>
      <c r="C18" s="5" t="n"/>
      <c r="D18" s="6" t="n"/>
      <c r="E18" s="5" t="n"/>
      <c r="F18" s="6" t="n"/>
      <c r="G18" s="5" t="n"/>
      <c r="H18" s="7" t="n"/>
      <c r="I18" s="7" t="n"/>
      <c r="J18" s="8" t="n"/>
      <c r="K18" s="9" t="n"/>
      <c r="L18" s="10">
        <f>IF('Grundstücke'!$F18="","",IFERROR(VLOOKUP('Grundstücke'!$F18,'Stammdaten'!$A$5:$B$20,2,FALSE),0.00031))</f>
        <v/>
      </c>
      <c r="M18" s="11" t="n"/>
      <c r="N18" s="12">
        <f>IF(OR('Grundstücke'!$A18="",'Grundstücke'!$K18="",'Grundstücke'!$L18=""),"",'Grundstücke'!$K18*'Grundstücke'!$L18)</f>
        <v/>
      </c>
      <c r="O18" s="12">
        <f>IF(OR('Grundstücke'!$A18="",'Grundstücke'!$N18="",'Grundstücke'!$M18=""),"",'Grundstücke'!$N18*'Grundstücke'!$M18/100)</f>
        <v/>
      </c>
      <c r="P18" s="12">
        <f>IF('Grundstücke'!$O18="","",'Grundstücke'!$O18/12)</f>
        <v/>
      </c>
      <c r="Q18" s="13" t="n"/>
      <c r="R18" s="12">
        <f>IF(OR('Grundstücke'!$O18="",'Grundstücke'!$Q18=""),"",'Grundstücke'!$O18*'Grundstücke'!$Q18)</f>
        <v/>
      </c>
      <c r="S18" s="12">
        <f>IF(OR('Grundstücke'!$O18="",'Grundstücke'!$R18=""),"",'Grundstücke'!$O18-'Grundstücke'!$R18)</f>
        <v/>
      </c>
      <c r="T18" s="14">
        <f>IF('Grundstücke'!$A18="","",IF(OR('Grundstücke'!$K18&lt;=0,'Grundstücke'!$M18&lt;=0,'Grundstücke'!$L18&lt;=0),"Bitte prüfen","OK"))</f>
        <v/>
      </c>
    </row>
    <row r="19" ht="21" customHeight="1">
      <c r="A19" s="5" t="n"/>
      <c r="B19" s="5" t="n"/>
      <c r="C19" s="5" t="n"/>
      <c r="D19" s="6" t="n"/>
      <c r="E19" s="5" t="n"/>
      <c r="F19" s="6" t="n"/>
      <c r="G19" s="5" t="n"/>
      <c r="H19" s="7" t="n"/>
      <c r="I19" s="7" t="n"/>
      <c r="J19" s="8" t="n"/>
      <c r="K19" s="9" t="n"/>
      <c r="L19" s="10">
        <f>IF('Grundstücke'!$F19="","",IFERROR(VLOOKUP('Grundstücke'!$F19,'Stammdaten'!$A$5:$B$20,2,FALSE),0.00031))</f>
        <v/>
      </c>
      <c r="M19" s="11" t="n"/>
      <c r="N19" s="12">
        <f>IF(OR('Grundstücke'!$A19="",'Grundstücke'!$K19="",'Grundstücke'!$L19=""),"",'Grundstücke'!$K19*'Grundstücke'!$L19)</f>
        <v/>
      </c>
      <c r="O19" s="12">
        <f>IF(OR('Grundstücke'!$A19="",'Grundstücke'!$N19="",'Grundstücke'!$M19=""),"",'Grundstücke'!$N19*'Grundstücke'!$M19/100)</f>
        <v/>
      </c>
      <c r="P19" s="12">
        <f>IF('Grundstücke'!$O19="","",'Grundstücke'!$O19/12)</f>
        <v/>
      </c>
      <c r="Q19" s="13" t="n"/>
      <c r="R19" s="12">
        <f>IF(OR('Grundstücke'!$O19="",'Grundstücke'!$Q19=""),"",'Grundstücke'!$O19*'Grundstücke'!$Q19)</f>
        <v/>
      </c>
      <c r="S19" s="12">
        <f>IF(OR('Grundstücke'!$O19="",'Grundstücke'!$R19=""),"",'Grundstücke'!$O19-'Grundstücke'!$R19)</f>
        <v/>
      </c>
      <c r="T19" s="14">
        <f>IF('Grundstücke'!$A19="","",IF(OR('Grundstücke'!$K19&lt;=0,'Grundstücke'!$M19&lt;=0,'Grundstücke'!$L19&lt;=0),"Bitte prüfen","OK"))</f>
        <v/>
      </c>
    </row>
    <row r="20" ht="21" customHeight="1">
      <c r="A20" s="5" t="n"/>
      <c r="B20" s="5" t="n"/>
      <c r="C20" s="5" t="n"/>
      <c r="D20" s="6" t="n"/>
      <c r="E20" s="5" t="n"/>
      <c r="F20" s="6" t="n"/>
      <c r="G20" s="5" t="n"/>
      <c r="H20" s="7" t="n"/>
      <c r="I20" s="7" t="n"/>
      <c r="J20" s="8" t="n"/>
      <c r="K20" s="9" t="n"/>
      <c r="L20" s="10">
        <f>IF('Grundstücke'!$F20="","",IFERROR(VLOOKUP('Grundstücke'!$F20,'Stammdaten'!$A$5:$B$20,2,FALSE),0.00031))</f>
        <v/>
      </c>
      <c r="M20" s="11" t="n"/>
      <c r="N20" s="12">
        <f>IF(OR('Grundstücke'!$A20="",'Grundstücke'!$K20="",'Grundstücke'!$L20=""),"",'Grundstücke'!$K20*'Grundstücke'!$L20)</f>
        <v/>
      </c>
      <c r="O20" s="12">
        <f>IF(OR('Grundstücke'!$A20="",'Grundstücke'!$N20="",'Grundstücke'!$M20=""),"",'Grundstücke'!$N20*'Grundstücke'!$M20/100)</f>
        <v/>
      </c>
      <c r="P20" s="12">
        <f>IF('Grundstücke'!$O20="","",'Grundstücke'!$O20/12)</f>
        <v/>
      </c>
      <c r="Q20" s="13" t="n"/>
      <c r="R20" s="12">
        <f>IF(OR('Grundstücke'!$O20="",'Grundstücke'!$Q20=""),"",'Grundstücke'!$O20*'Grundstücke'!$Q20)</f>
        <v/>
      </c>
      <c r="S20" s="12">
        <f>IF(OR('Grundstücke'!$O20="",'Grundstücke'!$R20=""),"",'Grundstücke'!$O20-'Grundstücke'!$R20)</f>
        <v/>
      </c>
      <c r="T20" s="14">
        <f>IF('Grundstücke'!$A20="","",IF(OR('Grundstücke'!$K20&lt;=0,'Grundstücke'!$M20&lt;=0,'Grundstücke'!$L20&lt;=0),"Bitte prüfen","OK"))</f>
        <v/>
      </c>
    </row>
    <row r="21" ht="21" customHeight="1">
      <c r="A21" s="5" t="n"/>
      <c r="B21" s="5" t="n"/>
      <c r="C21" s="5" t="n"/>
      <c r="D21" s="6" t="n"/>
      <c r="E21" s="5" t="n"/>
      <c r="F21" s="6" t="n"/>
      <c r="G21" s="5" t="n"/>
      <c r="H21" s="7" t="n"/>
      <c r="I21" s="7" t="n"/>
      <c r="J21" s="8" t="n"/>
      <c r="K21" s="9" t="n"/>
      <c r="L21" s="10">
        <f>IF('Grundstücke'!$F21="","",IFERROR(VLOOKUP('Grundstücke'!$F21,'Stammdaten'!$A$5:$B$20,2,FALSE),0.00031))</f>
        <v/>
      </c>
      <c r="M21" s="11" t="n"/>
      <c r="N21" s="12">
        <f>IF(OR('Grundstücke'!$A21="",'Grundstücke'!$K21="",'Grundstücke'!$L21=""),"",'Grundstücke'!$K21*'Grundstücke'!$L21)</f>
        <v/>
      </c>
      <c r="O21" s="12">
        <f>IF(OR('Grundstücke'!$A21="",'Grundstücke'!$N21="",'Grundstücke'!$M21=""),"",'Grundstücke'!$N21*'Grundstücke'!$M21/100)</f>
        <v/>
      </c>
      <c r="P21" s="12">
        <f>IF('Grundstücke'!$O21="","",'Grundstücke'!$O21/12)</f>
        <v/>
      </c>
      <c r="Q21" s="13" t="n"/>
      <c r="R21" s="12">
        <f>IF(OR('Grundstücke'!$O21="",'Grundstücke'!$Q21=""),"",'Grundstücke'!$O21*'Grundstücke'!$Q21)</f>
        <v/>
      </c>
      <c r="S21" s="12">
        <f>IF(OR('Grundstücke'!$O21="",'Grundstücke'!$R21=""),"",'Grundstücke'!$O21-'Grundstücke'!$R21)</f>
        <v/>
      </c>
      <c r="T21" s="14">
        <f>IF('Grundstücke'!$A21="","",IF(OR('Grundstücke'!$K21&lt;=0,'Grundstücke'!$M21&lt;=0,'Grundstücke'!$L21&lt;=0),"Bitte prüfen","OK"))</f>
        <v/>
      </c>
    </row>
    <row r="22" ht="21" customHeight="1">
      <c r="A22" s="5" t="n"/>
      <c r="B22" s="5" t="n"/>
      <c r="C22" s="5" t="n"/>
      <c r="D22" s="6" t="n"/>
      <c r="E22" s="5" t="n"/>
      <c r="F22" s="6" t="n"/>
      <c r="G22" s="5" t="n"/>
      <c r="H22" s="7" t="n"/>
      <c r="I22" s="7" t="n"/>
      <c r="J22" s="8" t="n"/>
      <c r="K22" s="9" t="n"/>
      <c r="L22" s="10">
        <f>IF('Grundstücke'!$F22="","",IFERROR(VLOOKUP('Grundstücke'!$F22,'Stammdaten'!$A$5:$B$20,2,FALSE),0.00031))</f>
        <v/>
      </c>
      <c r="M22" s="11" t="n"/>
      <c r="N22" s="12">
        <f>IF(OR('Grundstücke'!$A22="",'Grundstücke'!$K22="",'Grundstücke'!$L22=""),"",'Grundstücke'!$K22*'Grundstücke'!$L22)</f>
        <v/>
      </c>
      <c r="O22" s="12">
        <f>IF(OR('Grundstücke'!$A22="",'Grundstücke'!$N22="",'Grundstücke'!$M22=""),"",'Grundstücke'!$N22*'Grundstücke'!$M22/100)</f>
        <v/>
      </c>
      <c r="P22" s="12">
        <f>IF('Grundstücke'!$O22="","",'Grundstücke'!$O22/12)</f>
        <v/>
      </c>
      <c r="Q22" s="13" t="n"/>
      <c r="R22" s="12">
        <f>IF(OR('Grundstücke'!$O22="",'Grundstücke'!$Q22=""),"",'Grundstücke'!$O22*'Grundstücke'!$Q22)</f>
        <v/>
      </c>
      <c r="S22" s="12">
        <f>IF(OR('Grundstücke'!$O22="",'Grundstücke'!$R22=""),"",'Grundstücke'!$O22-'Grundstücke'!$R22)</f>
        <v/>
      </c>
      <c r="T22" s="14">
        <f>IF('Grundstücke'!$A22="","",IF(OR('Grundstücke'!$K22&lt;=0,'Grundstücke'!$M22&lt;=0,'Grundstücke'!$L22&lt;=0),"Bitte prüfen","OK"))</f>
        <v/>
      </c>
    </row>
    <row r="23" ht="21" customHeight="1">
      <c r="A23" s="5" t="n"/>
      <c r="B23" s="5" t="n"/>
      <c r="C23" s="5" t="n"/>
      <c r="D23" s="6" t="n"/>
      <c r="E23" s="5" t="n"/>
      <c r="F23" s="6" t="n"/>
      <c r="G23" s="5" t="n"/>
      <c r="H23" s="7" t="n"/>
      <c r="I23" s="7" t="n"/>
      <c r="J23" s="8" t="n"/>
      <c r="K23" s="9" t="n"/>
      <c r="L23" s="10">
        <f>IF('Grundstücke'!$F23="","",IFERROR(VLOOKUP('Grundstücke'!$F23,'Stammdaten'!$A$5:$B$20,2,FALSE),0.00031))</f>
        <v/>
      </c>
      <c r="M23" s="11" t="n"/>
      <c r="N23" s="12">
        <f>IF(OR('Grundstücke'!$A23="",'Grundstücke'!$K23="",'Grundstücke'!$L23=""),"",'Grundstücke'!$K23*'Grundstücke'!$L23)</f>
        <v/>
      </c>
      <c r="O23" s="12">
        <f>IF(OR('Grundstücke'!$A23="",'Grundstücke'!$N23="",'Grundstücke'!$M23=""),"",'Grundstücke'!$N23*'Grundstücke'!$M23/100)</f>
        <v/>
      </c>
      <c r="P23" s="12">
        <f>IF('Grundstücke'!$O23="","",'Grundstücke'!$O23/12)</f>
        <v/>
      </c>
      <c r="Q23" s="13" t="n"/>
      <c r="R23" s="12">
        <f>IF(OR('Grundstücke'!$O23="",'Grundstücke'!$Q23=""),"",'Grundstücke'!$O23*'Grundstücke'!$Q23)</f>
        <v/>
      </c>
      <c r="S23" s="12">
        <f>IF(OR('Grundstücke'!$O23="",'Grundstücke'!$R23=""),"",'Grundstücke'!$O23-'Grundstücke'!$R23)</f>
        <v/>
      </c>
      <c r="T23" s="14">
        <f>IF('Grundstücke'!$A23="","",IF(OR('Grundstücke'!$K23&lt;=0,'Grundstücke'!$M23&lt;=0,'Grundstücke'!$L23&lt;=0),"Bitte prüfen","OK"))</f>
        <v/>
      </c>
    </row>
    <row r="24" ht="21" customHeight="1">
      <c r="A24" s="5" t="n"/>
      <c r="B24" s="5" t="n"/>
      <c r="C24" s="5" t="n"/>
      <c r="D24" s="6" t="n"/>
      <c r="E24" s="5" t="n"/>
      <c r="F24" s="6" t="n"/>
      <c r="G24" s="5" t="n"/>
      <c r="H24" s="7" t="n"/>
      <c r="I24" s="7" t="n"/>
      <c r="J24" s="8" t="n"/>
      <c r="K24" s="9" t="n"/>
      <c r="L24" s="10">
        <f>IF('Grundstücke'!$F24="","",IFERROR(VLOOKUP('Grundstücke'!$F24,'Stammdaten'!$A$5:$B$20,2,FALSE),0.00031))</f>
        <v/>
      </c>
      <c r="M24" s="11" t="n"/>
      <c r="N24" s="12">
        <f>IF(OR('Grundstücke'!$A24="",'Grundstücke'!$K24="",'Grundstücke'!$L24=""),"",'Grundstücke'!$K24*'Grundstücke'!$L24)</f>
        <v/>
      </c>
      <c r="O24" s="12">
        <f>IF(OR('Grundstücke'!$A24="",'Grundstücke'!$N24="",'Grundstücke'!$M24=""),"",'Grundstücke'!$N24*'Grundstücke'!$M24/100)</f>
        <v/>
      </c>
      <c r="P24" s="12">
        <f>IF('Grundstücke'!$O24="","",'Grundstücke'!$O24/12)</f>
        <v/>
      </c>
      <c r="Q24" s="13" t="n"/>
      <c r="R24" s="12">
        <f>IF(OR('Grundstücke'!$O24="",'Grundstücke'!$Q24=""),"",'Grundstücke'!$O24*'Grundstücke'!$Q24)</f>
        <v/>
      </c>
      <c r="S24" s="12">
        <f>IF(OR('Grundstücke'!$O24="",'Grundstücke'!$R24=""),"",'Grundstücke'!$O24-'Grundstücke'!$R24)</f>
        <v/>
      </c>
      <c r="T24" s="14">
        <f>IF('Grundstücke'!$A24="","",IF(OR('Grundstücke'!$K24&lt;=0,'Grundstücke'!$M24&lt;=0,'Grundstücke'!$L24&lt;=0),"Bitte prüfen","OK"))</f>
        <v/>
      </c>
    </row>
    <row r="25" ht="21" customHeight="1">
      <c r="A25" s="5" t="n"/>
      <c r="B25" s="5" t="n"/>
      <c r="C25" s="5" t="n"/>
      <c r="D25" s="6" t="n"/>
      <c r="E25" s="5" t="n"/>
      <c r="F25" s="6" t="n"/>
      <c r="G25" s="5" t="n"/>
      <c r="H25" s="7" t="n"/>
      <c r="I25" s="7" t="n"/>
      <c r="J25" s="8" t="n"/>
      <c r="K25" s="9" t="n"/>
      <c r="L25" s="10">
        <f>IF('Grundstücke'!$F25="","",IFERROR(VLOOKUP('Grundstücke'!$F25,'Stammdaten'!$A$5:$B$20,2,FALSE),0.00031))</f>
        <v/>
      </c>
      <c r="M25" s="11" t="n"/>
      <c r="N25" s="12">
        <f>IF(OR('Grundstücke'!$A25="",'Grundstücke'!$K25="",'Grundstücke'!$L25=""),"",'Grundstücke'!$K25*'Grundstücke'!$L25)</f>
        <v/>
      </c>
      <c r="O25" s="12">
        <f>IF(OR('Grundstücke'!$A25="",'Grundstücke'!$N25="",'Grundstücke'!$M25=""),"",'Grundstücke'!$N25*'Grundstücke'!$M25/100)</f>
        <v/>
      </c>
      <c r="P25" s="12">
        <f>IF('Grundstücke'!$O25="","",'Grundstücke'!$O25/12)</f>
        <v/>
      </c>
      <c r="Q25" s="13" t="n"/>
      <c r="R25" s="12">
        <f>IF(OR('Grundstücke'!$O25="",'Grundstücke'!$Q25=""),"",'Grundstücke'!$O25*'Grundstücke'!$Q25)</f>
        <v/>
      </c>
      <c r="S25" s="12">
        <f>IF(OR('Grundstücke'!$O25="",'Grundstücke'!$R25=""),"",'Grundstücke'!$O25-'Grundstücke'!$R25)</f>
        <v/>
      </c>
      <c r="T25" s="14">
        <f>IF('Grundstücke'!$A25="","",IF(OR('Grundstücke'!$K25&lt;=0,'Grundstücke'!$M25&lt;=0,'Grundstücke'!$L25&lt;=0),"Bitte prüfen","OK"))</f>
        <v/>
      </c>
    </row>
    <row r="26" ht="21" customHeight="1">
      <c r="A26" s="5" t="n"/>
      <c r="B26" s="5" t="n"/>
      <c r="C26" s="5" t="n"/>
      <c r="D26" s="6" t="n"/>
      <c r="E26" s="5" t="n"/>
      <c r="F26" s="6" t="n"/>
      <c r="G26" s="5" t="n"/>
      <c r="H26" s="7" t="n"/>
      <c r="I26" s="7" t="n"/>
      <c r="J26" s="8" t="n"/>
      <c r="K26" s="9" t="n"/>
      <c r="L26" s="10">
        <f>IF('Grundstücke'!$F26="","",IFERROR(VLOOKUP('Grundstücke'!$F26,'Stammdaten'!$A$5:$B$20,2,FALSE),0.00031))</f>
        <v/>
      </c>
      <c r="M26" s="11" t="n"/>
      <c r="N26" s="12">
        <f>IF(OR('Grundstücke'!$A26="",'Grundstücke'!$K26="",'Grundstücke'!$L26=""),"",'Grundstücke'!$K26*'Grundstücke'!$L26)</f>
        <v/>
      </c>
      <c r="O26" s="12">
        <f>IF(OR('Grundstücke'!$A26="",'Grundstücke'!$N26="",'Grundstücke'!$M26=""),"",'Grundstücke'!$N26*'Grundstücke'!$M26/100)</f>
        <v/>
      </c>
      <c r="P26" s="12">
        <f>IF('Grundstücke'!$O26="","",'Grundstücke'!$O26/12)</f>
        <v/>
      </c>
      <c r="Q26" s="13" t="n"/>
      <c r="R26" s="12">
        <f>IF(OR('Grundstücke'!$O26="",'Grundstücke'!$Q26=""),"",'Grundstücke'!$O26*'Grundstücke'!$Q26)</f>
        <v/>
      </c>
      <c r="S26" s="12">
        <f>IF(OR('Grundstücke'!$O26="",'Grundstücke'!$R26=""),"",'Grundstücke'!$O26-'Grundstücke'!$R26)</f>
        <v/>
      </c>
      <c r="T26" s="14">
        <f>IF('Grundstücke'!$A26="","",IF(OR('Grundstücke'!$K26&lt;=0,'Grundstücke'!$M26&lt;=0,'Grundstücke'!$L26&lt;=0),"Bitte prüfen","OK"))</f>
        <v/>
      </c>
    </row>
    <row r="27" ht="21" customHeight="1">
      <c r="A27" s="5" t="n"/>
      <c r="B27" s="5" t="n"/>
      <c r="C27" s="5" t="n"/>
      <c r="D27" s="6" t="n"/>
      <c r="E27" s="5" t="n"/>
      <c r="F27" s="6" t="n"/>
      <c r="G27" s="5" t="n"/>
      <c r="H27" s="7" t="n"/>
      <c r="I27" s="7" t="n"/>
      <c r="J27" s="8" t="n"/>
      <c r="K27" s="9" t="n"/>
      <c r="L27" s="10">
        <f>IF('Grundstücke'!$F27="","",IFERROR(VLOOKUP('Grundstücke'!$F27,'Stammdaten'!$A$5:$B$20,2,FALSE),0.00031))</f>
        <v/>
      </c>
      <c r="M27" s="11" t="n"/>
      <c r="N27" s="12">
        <f>IF(OR('Grundstücke'!$A27="",'Grundstücke'!$K27="",'Grundstücke'!$L27=""),"",'Grundstücke'!$K27*'Grundstücke'!$L27)</f>
        <v/>
      </c>
      <c r="O27" s="12">
        <f>IF(OR('Grundstücke'!$A27="",'Grundstücke'!$N27="",'Grundstücke'!$M27=""),"",'Grundstücke'!$N27*'Grundstücke'!$M27/100)</f>
        <v/>
      </c>
      <c r="P27" s="12">
        <f>IF('Grundstücke'!$O27="","",'Grundstücke'!$O27/12)</f>
        <v/>
      </c>
      <c r="Q27" s="13" t="n"/>
      <c r="R27" s="12">
        <f>IF(OR('Grundstücke'!$O27="",'Grundstücke'!$Q27=""),"",'Grundstücke'!$O27*'Grundstücke'!$Q27)</f>
        <v/>
      </c>
      <c r="S27" s="12">
        <f>IF(OR('Grundstücke'!$O27="",'Grundstücke'!$R27=""),"",'Grundstücke'!$O27-'Grundstücke'!$R27)</f>
        <v/>
      </c>
      <c r="T27" s="14">
        <f>IF('Grundstücke'!$A27="","",IF(OR('Grundstücke'!$K27&lt;=0,'Grundstücke'!$M27&lt;=0,'Grundstücke'!$L27&lt;=0),"Bitte prüfen","OK"))</f>
        <v/>
      </c>
    </row>
    <row r="28" ht="21" customHeight="1">
      <c r="A28" s="5" t="n"/>
      <c r="B28" s="5" t="n"/>
      <c r="C28" s="5" t="n"/>
      <c r="D28" s="6" t="n"/>
      <c r="E28" s="5" t="n"/>
      <c r="F28" s="6" t="n"/>
      <c r="G28" s="5" t="n"/>
      <c r="H28" s="7" t="n"/>
      <c r="I28" s="7" t="n"/>
      <c r="J28" s="8" t="n"/>
      <c r="K28" s="9" t="n"/>
      <c r="L28" s="10">
        <f>IF('Grundstücke'!$F28="","",IFERROR(VLOOKUP('Grundstücke'!$F28,'Stammdaten'!$A$5:$B$20,2,FALSE),0.00031))</f>
        <v/>
      </c>
      <c r="M28" s="11" t="n"/>
      <c r="N28" s="12">
        <f>IF(OR('Grundstücke'!$A28="",'Grundstücke'!$K28="",'Grundstücke'!$L28=""),"",'Grundstücke'!$K28*'Grundstücke'!$L28)</f>
        <v/>
      </c>
      <c r="O28" s="12">
        <f>IF(OR('Grundstücke'!$A28="",'Grundstücke'!$N28="",'Grundstücke'!$M28=""),"",'Grundstücke'!$N28*'Grundstücke'!$M28/100)</f>
        <v/>
      </c>
      <c r="P28" s="12">
        <f>IF('Grundstücke'!$O28="","",'Grundstücke'!$O28/12)</f>
        <v/>
      </c>
      <c r="Q28" s="13" t="n"/>
      <c r="R28" s="12">
        <f>IF(OR('Grundstücke'!$O28="",'Grundstücke'!$Q28=""),"",'Grundstücke'!$O28*'Grundstücke'!$Q28)</f>
        <v/>
      </c>
      <c r="S28" s="12">
        <f>IF(OR('Grundstücke'!$O28="",'Grundstücke'!$R28=""),"",'Grundstücke'!$O28-'Grundstücke'!$R28)</f>
        <v/>
      </c>
      <c r="T28" s="14">
        <f>IF('Grundstücke'!$A28="","",IF(OR('Grundstücke'!$K28&lt;=0,'Grundstücke'!$M28&lt;=0,'Grundstücke'!$L28&lt;=0),"Bitte prüfen","OK"))</f>
        <v/>
      </c>
    </row>
    <row r="29" ht="21" customHeight="1">
      <c r="A29" s="5" t="n"/>
      <c r="B29" s="5" t="n"/>
      <c r="C29" s="5" t="n"/>
      <c r="D29" s="6" t="n"/>
      <c r="E29" s="5" t="n"/>
      <c r="F29" s="6" t="n"/>
      <c r="G29" s="5" t="n"/>
      <c r="H29" s="7" t="n"/>
      <c r="I29" s="7" t="n"/>
      <c r="J29" s="8" t="n"/>
      <c r="K29" s="9" t="n"/>
      <c r="L29" s="10">
        <f>IF('Grundstücke'!$F29="","",IFERROR(VLOOKUP('Grundstücke'!$F29,'Stammdaten'!$A$5:$B$20,2,FALSE),0.00031))</f>
        <v/>
      </c>
      <c r="M29" s="11" t="n"/>
      <c r="N29" s="12">
        <f>IF(OR('Grundstücke'!$A29="",'Grundstücke'!$K29="",'Grundstücke'!$L29=""),"",'Grundstücke'!$K29*'Grundstücke'!$L29)</f>
        <v/>
      </c>
      <c r="O29" s="12">
        <f>IF(OR('Grundstücke'!$A29="",'Grundstücke'!$N29="",'Grundstücke'!$M29=""),"",'Grundstücke'!$N29*'Grundstücke'!$M29/100)</f>
        <v/>
      </c>
      <c r="P29" s="12">
        <f>IF('Grundstücke'!$O29="","",'Grundstücke'!$O29/12)</f>
        <v/>
      </c>
      <c r="Q29" s="13" t="n"/>
      <c r="R29" s="12">
        <f>IF(OR('Grundstücke'!$O29="",'Grundstücke'!$Q29=""),"",'Grundstücke'!$O29*'Grundstücke'!$Q29)</f>
        <v/>
      </c>
      <c r="S29" s="12">
        <f>IF(OR('Grundstücke'!$O29="",'Grundstücke'!$R29=""),"",'Grundstücke'!$O29-'Grundstücke'!$R29)</f>
        <v/>
      </c>
      <c r="T29" s="14">
        <f>IF('Grundstücke'!$A29="","",IF(OR('Grundstücke'!$K29&lt;=0,'Grundstücke'!$M29&lt;=0,'Grundstücke'!$L29&lt;=0),"Bitte prüfen","OK"))</f>
        <v/>
      </c>
    </row>
    <row r="30" ht="21" customHeight="1">
      <c r="A30" s="5" t="n"/>
      <c r="B30" s="5" t="n"/>
      <c r="C30" s="5" t="n"/>
      <c r="D30" s="6" t="n"/>
      <c r="E30" s="5" t="n"/>
      <c r="F30" s="6" t="n"/>
      <c r="G30" s="5" t="n"/>
      <c r="H30" s="7" t="n"/>
      <c r="I30" s="7" t="n"/>
      <c r="J30" s="8" t="n"/>
      <c r="K30" s="9" t="n"/>
      <c r="L30" s="10">
        <f>IF('Grundstücke'!$F30="","",IFERROR(VLOOKUP('Grundstücke'!$F30,'Stammdaten'!$A$5:$B$20,2,FALSE),0.00031))</f>
        <v/>
      </c>
      <c r="M30" s="11" t="n"/>
      <c r="N30" s="12">
        <f>IF(OR('Grundstücke'!$A30="",'Grundstücke'!$K30="",'Grundstücke'!$L30=""),"",'Grundstücke'!$K30*'Grundstücke'!$L30)</f>
        <v/>
      </c>
      <c r="O30" s="12">
        <f>IF(OR('Grundstücke'!$A30="",'Grundstücke'!$N30="",'Grundstücke'!$M30=""),"",'Grundstücke'!$N30*'Grundstücke'!$M30/100)</f>
        <v/>
      </c>
      <c r="P30" s="12">
        <f>IF('Grundstücke'!$O30="","",'Grundstücke'!$O30/12)</f>
        <v/>
      </c>
      <c r="Q30" s="13" t="n"/>
      <c r="R30" s="12">
        <f>IF(OR('Grundstücke'!$O30="",'Grundstücke'!$Q30=""),"",'Grundstücke'!$O30*'Grundstücke'!$Q30)</f>
        <v/>
      </c>
      <c r="S30" s="12">
        <f>IF(OR('Grundstücke'!$O30="",'Grundstücke'!$R30=""),"",'Grundstücke'!$O30-'Grundstücke'!$R30)</f>
        <v/>
      </c>
      <c r="T30" s="14">
        <f>IF('Grundstücke'!$A30="","",IF(OR('Grundstücke'!$K30&lt;=0,'Grundstücke'!$M30&lt;=0,'Grundstücke'!$L30&lt;=0),"Bitte prüfen","OK"))</f>
        <v/>
      </c>
    </row>
    <row r="31" ht="21" customHeight="1">
      <c r="A31" s="5" t="n"/>
      <c r="B31" s="5" t="n"/>
      <c r="C31" s="5" t="n"/>
      <c r="D31" s="6" t="n"/>
      <c r="E31" s="5" t="n"/>
      <c r="F31" s="6" t="n"/>
      <c r="G31" s="5" t="n"/>
      <c r="H31" s="7" t="n"/>
      <c r="I31" s="7" t="n"/>
      <c r="J31" s="8" t="n"/>
      <c r="K31" s="9" t="n"/>
      <c r="L31" s="10">
        <f>IF('Grundstücke'!$F31="","",IFERROR(VLOOKUP('Grundstücke'!$F31,'Stammdaten'!$A$5:$B$20,2,FALSE),0.00031))</f>
        <v/>
      </c>
      <c r="M31" s="11" t="n"/>
      <c r="N31" s="12">
        <f>IF(OR('Grundstücke'!$A31="",'Grundstücke'!$K31="",'Grundstücke'!$L31=""),"",'Grundstücke'!$K31*'Grundstücke'!$L31)</f>
        <v/>
      </c>
      <c r="O31" s="12">
        <f>IF(OR('Grundstücke'!$A31="",'Grundstücke'!$N31="",'Grundstücke'!$M31=""),"",'Grundstücke'!$N31*'Grundstücke'!$M31/100)</f>
        <v/>
      </c>
      <c r="P31" s="12">
        <f>IF('Grundstücke'!$O31="","",'Grundstücke'!$O31/12)</f>
        <v/>
      </c>
      <c r="Q31" s="13" t="n"/>
      <c r="R31" s="12">
        <f>IF(OR('Grundstücke'!$O31="",'Grundstücke'!$Q31=""),"",'Grundstücke'!$O31*'Grundstücke'!$Q31)</f>
        <v/>
      </c>
      <c r="S31" s="12">
        <f>IF(OR('Grundstücke'!$O31="",'Grundstücke'!$R31=""),"",'Grundstücke'!$O31-'Grundstücke'!$R31)</f>
        <v/>
      </c>
      <c r="T31" s="14">
        <f>IF('Grundstücke'!$A31="","",IF(OR('Grundstücke'!$K31&lt;=0,'Grundstücke'!$M31&lt;=0,'Grundstücke'!$L31&lt;=0),"Bitte prüfen","OK"))</f>
        <v/>
      </c>
    </row>
    <row r="32" ht="21" customHeight="1">
      <c r="A32" s="5" t="n"/>
      <c r="B32" s="5" t="n"/>
      <c r="C32" s="5" t="n"/>
      <c r="D32" s="6" t="n"/>
      <c r="E32" s="5" t="n"/>
      <c r="F32" s="6" t="n"/>
      <c r="G32" s="5" t="n"/>
      <c r="H32" s="7" t="n"/>
      <c r="I32" s="7" t="n"/>
      <c r="J32" s="8" t="n"/>
      <c r="K32" s="9" t="n"/>
      <c r="L32" s="10">
        <f>IF('Grundstücke'!$F32="","",IFERROR(VLOOKUP('Grundstücke'!$F32,'Stammdaten'!$A$5:$B$20,2,FALSE),0.00031))</f>
        <v/>
      </c>
      <c r="M32" s="11" t="n"/>
      <c r="N32" s="12">
        <f>IF(OR('Grundstücke'!$A32="",'Grundstücke'!$K32="",'Grundstücke'!$L32=""),"",'Grundstücke'!$K32*'Grundstücke'!$L32)</f>
        <v/>
      </c>
      <c r="O32" s="12">
        <f>IF(OR('Grundstücke'!$A32="",'Grundstücke'!$N32="",'Grundstücke'!$M32=""),"",'Grundstücke'!$N32*'Grundstücke'!$M32/100)</f>
        <v/>
      </c>
      <c r="P32" s="12">
        <f>IF('Grundstücke'!$O32="","",'Grundstücke'!$O32/12)</f>
        <v/>
      </c>
      <c r="Q32" s="13" t="n"/>
      <c r="R32" s="12">
        <f>IF(OR('Grundstücke'!$O32="",'Grundstücke'!$Q32=""),"",'Grundstücke'!$O32*'Grundstücke'!$Q32)</f>
        <v/>
      </c>
      <c r="S32" s="12">
        <f>IF(OR('Grundstücke'!$O32="",'Grundstücke'!$R32=""),"",'Grundstücke'!$O32-'Grundstücke'!$R32)</f>
        <v/>
      </c>
      <c r="T32" s="14">
        <f>IF('Grundstücke'!$A32="","",IF(OR('Grundstücke'!$K32&lt;=0,'Grundstücke'!$M32&lt;=0,'Grundstücke'!$L32&lt;=0),"Bitte prüfen","OK"))</f>
        <v/>
      </c>
    </row>
    <row r="33" ht="21" customHeight="1">
      <c r="A33" s="5" t="n"/>
      <c r="B33" s="5" t="n"/>
      <c r="C33" s="5" t="n"/>
      <c r="D33" s="6" t="n"/>
      <c r="E33" s="5" t="n"/>
      <c r="F33" s="6" t="n"/>
      <c r="G33" s="5" t="n"/>
      <c r="H33" s="7" t="n"/>
      <c r="I33" s="7" t="n"/>
      <c r="J33" s="8" t="n"/>
      <c r="K33" s="9" t="n"/>
      <c r="L33" s="10">
        <f>IF('Grundstücke'!$F33="","",IFERROR(VLOOKUP('Grundstücke'!$F33,'Stammdaten'!$A$5:$B$20,2,FALSE),0.00031))</f>
        <v/>
      </c>
      <c r="M33" s="11" t="n"/>
      <c r="N33" s="12">
        <f>IF(OR('Grundstücke'!$A33="",'Grundstücke'!$K33="",'Grundstücke'!$L33=""),"",'Grundstücke'!$K33*'Grundstücke'!$L33)</f>
        <v/>
      </c>
      <c r="O33" s="12">
        <f>IF(OR('Grundstücke'!$A33="",'Grundstücke'!$N33="",'Grundstücke'!$M33=""),"",'Grundstücke'!$N33*'Grundstücke'!$M33/100)</f>
        <v/>
      </c>
      <c r="P33" s="12">
        <f>IF('Grundstücke'!$O33="","",'Grundstücke'!$O33/12)</f>
        <v/>
      </c>
      <c r="Q33" s="13" t="n"/>
      <c r="R33" s="12">
        <f>IF(OR('Grundstücke'!$O33="",'Grundstücke'!$Q33=""),"",'Grundstücke'!$O33*'Grundstücke'!$Q33)</f>
        <v/>
      </c>
      <c r="S33" s="12">
        <f>IF(OR('Grundstücke'!$O33="",'Grundstücke'!$R33=""),"",'Grundstücke'!$O33-'Grundstücke'!$R33)</f>
        <v/>
      </c>
      <c r="T33" s="14">
        <f>IF('Grundstücke'!$A33="","",IF(OR('Grundstücke'!$K33&lt;=0,'Grundstücke'!$M33&lt;=0,'Grundstücke'!$L33&lt;=0),"Bitte prüfen","OK"))</f>
        <v/>
      </c>
    </row>
    <row r="34" ht="21" customHeight="1">
      <c r="A34" s="5" t="n"/>
      <c r="B34" s="5" t="n"/>
      <c r="C34" s="5" t="n"/>
      <c r="D34" s="6" t="n"/>
      <c r="E34" s="5" t="n"/>
      <c r="F34" s="6" t="n"/>
      <c r="G34" s="5" t="n"/>
      <c r="H34" s="7" t="n"/>
      <c r="I34" s="7" t="n"/>
      <c r="J34" s="8" t="n"/>
      <c r="K34" s="9" t="n"/>
      <c r="L34" s="10">
        <f>IF('Grundstücke'!$F34="","",IFERROR(VLOOKUP('Grundstücke'!$F34,'Stammdaten'!$A$5:$B$20,2,FALSE),0.00031))</f>
        <v/>
      </c>
      <c r="M34" s="11" t="n"/>
      <c r="N34" s="12">
        <f>IF(OR('Grundstücke'!$A34="",'Grundstücke'!$K34="",'Grundstücke'!$L34=""),"",'Grundstücke'!$K34*'Grundstücke'!$L34)</f>
        <v/>
      </c>
      <c r="O34" s="12">
        <f>IF(OR('Grundstücke'!$A34="",'Grundstücke'!$N34="",'Grundstücke'!$M34=""),"",'Grundstücke'!$N34*'Grundstücke'!$M34/100)</f>
        <v/>
      </c>
      <c r="P34" s="12">
        <f>IF('Grundstücke'!$O34="","",'Grundstücke'!$O34/12)</f>
        <v/>
      </c>
      <c r="Q34" s="13" t="n"/>
      <c r="R34" s="12">
        <f>IF(OR('Grundstücke'!$O34="",'Grundstücke'!$Q34=""),"",'Grundstücke'!$O34*'Grundstücke'!$Q34)</f>
        <v/>
      </c>
      <c r="S34" s="12">
        <f>IF(OR('Grundstücke'!$O34="",'Grundstücke'!$R34=""),"",'Grundstücke'!$O34-'Grundstücke'!$R34)</f>
        <v/>
      </c>
      <c r="T34" s="14">
        <f>IF('Grundstücke'!$A34="","",IF(OR('Grundstücke'!$K34&lt;=0,'Grundstücke'!$M34&lt;=0,'Grundstücke'!$L34&lt;=0),"Bitte prüfen","OK"))</f>
        <v/>
      </c>
    </row>
    <row r="35" ht="21" customHeight="1">
      <c r="A35" s="5" t="n"/>
      <c r="B35" s="5" t="n"/>
      <c r="C35" s="5" t="n"/>
      <c r="D35" s="6" t="n"/>
      <c r="E35" s="5" t="n"/>
      <c r="F35" s="6" t="n"/>
      <c r="G35" s="5" t="n"/>
      <c r="H35" s="7" t="n"/>
      <c r="I35" s="7" t="n"/>
      <c r="J35" s="8" t="n"/>
      <c r="K35" s="9" t="n"/>
      <c r="L35" s="10">
        <f>IF('Grundstücke'!$F35="","",IFERROR(VLOOKUP('Grundstücke'!$F35,'Stammdaten'!$A$5:$B$20,2,FALSE),0.00031))</f>
        <v/>
      </c>
      <c r="M35" s="11" t="n"/>
      <c r="N35" s="12">
        <f>IF(OR('Grundstücke'!$A35="",'Grundstücke'!$K35="",'Grundstücke'!$L35=""),"",'Grundstücke'!$K35*'Grundstücke'!$L35)</f>
        <v/>
      </c>
      <c r="O35" s="12">
        <f>IF(OR('Grundstücke'!$A35="",'Grundstücke'!$N35="",'Grundstücke'!$M35=""),"",'Grundstücke'!$N35*'Grundstücke'!$M35/100)</f>
        <v/>
      </c>
      <c r="P35" s="12">
        <f>IF('Grundstücke'!$O35="","",'Grundstücke'!$O35/12)</f>
        <v/>
      </c>
      <c r="Q35" s="13" t="n"/>
      <c r="R35" s="12">
        <f>IF(OR('Grundstücke'!$O35="",'Grundstücke'!$Q35=""),"",'Grundstücke'!$O35*'Grundstücke'!$Q35)</f>
        <v/>
      </c>
      <c r="S35" s="12">
        <f>IF(OR('Grundstücke'!$O35="",'Grundstücke'!$R35=""),"",'Grundstücke'!$O35-'Grundstücke'!$R35)</f>
        <v/>
      </c>
      <c r="T35" s="14">
        <f>IF('Grundstücke'!$A35="","",IF(OR('Grundstücke'!$K35&lt;=0,'Grundstücke'!$M35&lt;=0,'Grundstücke'!$L35&lt;=0),"Bitte prüfen","OK"))</f>
        <v/>
      </c>
    </row>
    <row r="36" ht="21" customHeight="1">
      <c r="A36" s="5" t="n"/>
      <c r="B36" s="5" t="n"/>
      <c r="C36" s="5" t="n"/>
      <c r="D36" s="6" t="n"/>
      <c r="E36" s="5" t="n"/>
      <c r="F36" s="6" t="n"/>
      <c r="G36" s="5" t="n"/>
      <c r="H36" s="7" t="n"/>
      <c r="I36" s="7" t="n"/>
      <c r="J36" s="8" t="n"/>
      <c r="K36" s="9" t="n"/>
      <c r="L36" s="10">
        <f>IF('Grundstücke'!$F36="","",IFERROR(VLOOKUP('Grundstücke'!$F36,'Stammdaten'!$A$5:$B$20,2,FALSE),0.00031))</f>
        <v/>
      </c>
      <c r="M36" s="11" t="n"/>
      <c r="N36" s="12">
        <f>IF(OR('Grundstücke'!$A36="",'Grundstücke'!$K36="",'Grundstücke'!$L36=""),"",'Grundstücke'!$K36*'Grundstücke'!$L36)</f>
        <v/>
      </c>
      <c r="O36" s="12">
        <f>IF(OR('Grundstücke'!$A36="",'Grundstücke'!$N36="",'Grundstücke'!$M36=""),"",'Grundstücke'!$N36*'Grundstücke'!$M36/100)</f>
        <v/>
      </c>
      <c r="P36" s="12">
        <f>IF('Grundstücke'!$O36="","",'Grundstücke'!$O36/12)</f>
        <v/>
      </c>
      <c r="Q36" s="13" t="n"/>
      <c r="R36" s="12">
        <f>IF(OR('Grundstücke'!$O36="",'Grundstücke'!$Q36=""),"",'Grundstücke'!$O36*'Grundstücke'!$Q36)</f>
        <v/>
      </c>
      <c r="S36" s="12">
        <f>IF(OR('Grundstücke'!$O36="",'Grundstücke'!$R36=""),"",'Grundstücke'!$O36-'Grundstücke'!$R36)</f>
        <v/>
      </c>
      <c r="T36" s="14">
        <f>IF('Grundstücke'!$A36="","",IF(OR('Grundstücke'!$K36&lt;=0,'Grundstücke'!$M36&lt;=0,'Grundstücke'!$L36&lt;=0),"Bitte prüfen","OK"))</f>
        <v/>
      </c>
    </row>
    <row r="37" ht="21" customHeight="1">
      <c r="A37" s="5" t="n"/>
      <c r="B37" s="5" t="n"/>
      <c r="C37" s="5" t="n"/>
      <c r="D37" s="6" t="n"/>
      <c r="E37" s="5" t="n"/>
      <c r="F37" s="6" t="n"/>
      <c r="G37" s="5" t="n"/>
      <c r="H37" s="7" t="n"/>
      <c r="I37" s="7" t="n"/>
      <c r="J37" s="8" t="n"/>
      <c r="K37" s="9" t="n"/>
      <c r="L37" s="10">
        <f>IF('Grundstücke'!$F37="","",IFERROR(VLOOKUP('Grundstücke'!$F37,'Stammdaten'!$A$5:$B$20,2,FALSE),0.00031))</f>
        <v/>
      </c>
      <c r="M37" s="11" t="n"/>
      <c r="N37" s="12">
        <f>IF(OR('Grundstücke'!$A37="",'Grundstücke'!$K37="",'Grundstücke'!$L37=""),"",'Grundstücke'!$K37*'Grundstücke'!$L37)</f>
        <v/>
      </c>
      <c r="O37" s="12">
        <f>IF(OR('Grundstücke'!$A37="",'Grundstücke'!$N37="",'Grundstücke'!$M37=""),"",'Grundstücke'!$N37*'Grundstücke'!$M37/100)</f>
        <v/>
      </c>
      <c r="P37" s="12">
        <f>IF('Grundstücke'!$O37="","",'Grundstücke'!$O37/12)</f>
        <v/>
      </c>
      <c r="Q37" s="13" t="n"/>
      <c r="R37" s="12">
        <f>IF(OR('Grundstücke'!$O37="",'Grundstücke'!$Q37=""),"",'Grundstücke'!$O37*'Grundstücke'!$Q37)</f>
        <v/>
      </c>
      <c r="S37" s="12">
        <f>IF(OR('Grundstücke'!$O37="",'Grundstücke'!$R37=""),"",'Grundstücke'!$O37-'Grundstücke'!$R37)</f>
        <v/>
      </c>
      <c r="T37" s="14">
        <f>IF('Grundstücke'!$A37="","",IF(OR('Grundstücke'!$K37&lt;=0,'Grundstücke'!$M37&lt;=0,'Grundstücke'!$L37&lt;=0),"Bitte prüfen","OK"))</f>
        <v/>
      </c>
    </row>
    <row r="38" ht="21" customHeight="1">
      <c r="A38" s="5" t="n"/>
      <c r="B38" s="5" t="n"/>
      <c r="C38" s="5" t="n"/>
      <c r="D38" s="6" t="n"/>
      <c r="E38" s="5" t="n"/>
      <c r="F38" s="6" t="n"/>
      <c r="G38" s="5" t="n"/>
      <c r="H38" s="7" t="n"/>
      <c r="I38" s="7" t="n"/>
      <c r="J38" s="8" t="n"/>
      <c r="K38" s="9" t="n"/>
      <c r="L38" s="10">
        <f>IF('Grundstücke'!$F38="","",IFERROR(VLOOKUP('Grundstücke'!$F38,'Stammdaten'!$A$5:$B$20,2,FALSE),0.00031))</f>
        <v/>
      </c>
      <c r="M38" s="11" t="n"/>
      <c r="N38" s="12">
        <f>IF(OR('Grundstücke'!$A38="",'Grundstücke'!$K38="",'Grundstücke'!$L38=""),"",'Grundstücke'!$K38*'Grundstücke'!$L38)</f>
        <v/>
      </c>
      <c r="O38" s="12">
        <f>IF(OR('Grundstücke'!$A38="",'Grundstücke'!$N38="",'Grundstücke'!$M38=""),"",'Grundstücke'!$N38*'Grundstücke'!$M38/100)</f>
        <v/>
      </c>
      <c r="P38" s="12">
        <f>IF('Grundstücke'!$O38="","",'Grundstücke'!$O38/12)</f>
        <v/>
      </c>
      <c r="Q38" s="13" t="n"/>
      <c r="R38" s="12">
        <f>IF(OR('Grundstücke'!$O38="",'Grundstücke'!$Q38=""),"",'Grundstücke'!$O38*'Grundstücke'!$Q38)</f>
        <v/>
      </c>
      <c r="S38" s="12">
        <f>IF(OR('Grundstücke'!$O38="",'Grundstücke'!$R38=""),"",'Grundstücke'!$O38-'Grundstücke'!$R38)</f>
        <v/>
      </c>
      <c r="T38" s="14">
        <f>IF('Grundstücke'!$A38="","",IF(OR('Grundstücke'!$K38&lt;=0,'Grundstücke'!$M38&lt;=0,'Grundstücke'!$L38&lt;=0),"Bitte prüfen","OK"))</f>
        <v/>
      </c>
    </row>
    <row r="39" ht="21" customHeight="1">
      <c r="A39" s="5" t="n"/>
      <c r="B39" s="5" t="n"/>
      <c r="C39" s="5" t="n"/>
      <c r="D39" s="6" t="n"/>
      <c r="E39" s="5" t="n"/>
      <c r="F39" s="6" t="n"/>
      <c r="G39" s="5" t="n"/>
      <c r="H39" s="7" t="n"/>
      <c r="I39" s="7" t="n"/>
      <c r="J39" s="8" t="n"/>
      <c r="K39" s="9" t="n"/>
      <c r="L39" s="10">
        <f>IF('Grundstücke'!$F39="","",IFERROR(VLOOKUP('Grundstücke'!$F39,'Stammdaten'!$A$5:$B$20,2,FALSE),0.00031))</f>
        <v/>
      </c>
      <c r="M39" s="11" t="n"/>
      <c r="N39" s="12">
        <f>IF(OR('Grundstücke'!$A39="",'Grundstücke'!$K39="",'Grundstücke'!$L39=""),"",'Grundstücke'!$K39*'Grundstücke'!$L39)</f>
        <v/>
      </c>
      <c r="O39" s="12">
        <f>IF(OR('Grundstücke'!$A39="",'Grundstücke'!$N39="",'Grundstücke'!$M39=""),"",'Grundstücke'!$N39*'Grundstücke'!$M39/100)</f>
        <v/>
      </c>
      <c r="P39" s="12">
        <f>IF('Grundstücke'!$O39="","",'Grundstücke'!$O39/12)</f>
        <v/>
      </c>
      <c r="Q39" s="13" t="n"/>
      <c r="R39" s="12">
        <f>IF(OR('Grundstücke'!$O39="",'Grundstücke'!$Q39=""),"",'Grundstücke'!$O39*'Grundstücke'!$Q39)</f>
        <v/>
      </c>
      <c r="S39" s="12">
        <f>IF(OR('Grundstücke'!$O39="",'Grundstücke'!$R39=""),"",'Grundstücke'!$O39-'Grundstücke'!$R39)</f>
        <v/>
      </c>
      <c r="T39" s="14">
        <f>IF('Grundstücke'!$A39="","",IF(OR('Grundstücke'!$K39&lt;=0,'Grundstücke'!$M39&lt;=0,'Grundstücke'!$L39&lt;=0),"Bitte prüfen","OK"))</f>
        <v/>
      </c>
    </row>
    <row r="40" ht="21" customHeight="1">
      <c r="A40" s="5" t="n"/>
      <c r="B40" s="5" t="n"/>
      <c r="C40" s="5" t="n"/>
      <c r="D40" s="6" t="n"/>
      <c r="E40" s="5" t="n"/>
      <c r="F40" s="6" t="n"/>
      <c r="G40" s="5" t="n"/>
      <c r="H40" s="7" t="n"/>
      <c r="I40" s="7" t="n"/>
      <c r="J40" s="8" t="n"/>
      <c r="K40" s="9" t="n"/>
      <c r="L40" s="10">
        <f>IF('Grundstücke'!$F40="","",IFERROR(VLOOKUP('Grundstücke'!$F40,'Stammdaten'!$A$5:$B$20,2,FALSE),0.00031))</f>
        <v/>
      </c>
      <c r="M40" s="11" t="n"/>
      <c r="N40" s="12">
        <f>IF(OR('Grundstücke'!$A40="",'Grundstücke'!$K40="",'Grundstücke'!$L40=""),"",'Grundstücke'!$K40*'Grundstücke'!$L40)</f>
        <v/>
      </c>
      <c r="O40" s="12">
        <f>IF(OR('Grundstücke'!$A40="",'Grundstücke'!$N40="",'Grundstücke'!$M40=""),"",'Grundstücke'!$N40*'Grundstücke'!$M40/100)</f>
        <v/>
      </c>
      <c r="P40" s="12">
        <f>IF('Grundstücke'!$O40="","",'Grundstücke'!$O40/12)</f>
        <v/>
      </c>
      <c r="Q40" s="13" t="n"/>
      <c r="R40" s="12">
        <f>IF(OR('Grundstücke'!$O40="",'Grundstücke'!$Q40=""),"",'Grundstücke'!$O40*'Grundstücke'!$Q40)</f>
        <v/>
      </c>
      <c r="S40" s="12">
        <f>IF(OR('Grundstücke'!$O40="",'Grundstücke'!$R40=""),"",'Grundstücke'!$O40-'Grundstücke'!$R40)</f>
        <v/>
      </c>
      <c r="T40" s="14">
        <f>IF('Grundstücke'!$A40="","",IF(OR('Grundstücke'!$K40&lt;=0,'Grundstücke'!$M40&lt;=0,'Grundstücke'!$L40&lt;=0),"Bitte prüfen","OK"))</f>
        <v/>
      </c>
    </row>
    <row r="41" ht="21" customHeight="1">
      <c r="A41" s="5" t="n"/>
      <c r="B41" s="5" t="n"/>
      <c r="C41" s="5" t="n"/>
      <c r="D41" s="6" t="n"/>
      <c r="E41" s="5" t="n"/>
      <c r="F41" s="6" t="n"/>
      <c r="G41" s="5" t="n"/>
      <c r="H41" s="7" t="n"/>
      <c r="I41" s="7" t="n"/>
      <c r="J41" s="8" t="n"/>
      <c r="K41" s="9" t="n"/>
      <c r="L41" s="10">
        <f>IF('Grundstücke'!$F41="","",IFERROR(VLOOKUP('Grundstücke'!$F41,'Stammdaten'!$A$5:$B$20,2,FALSE),0.00031))</f>
        <v/>
      </c>
      <c r="M41" s="11" t="n"/>
      <c r="N41" s="12">
        <f>IF(OR('Grundstücke'!$A41="",'Grundstücke'!$K41="",'Grundstücke'!$L41=""),"",'Grundstücke'!$K41*'Grundstücke'!$L41)</f>
        <v/>
      </c>
      <c r="O41" s="12">
        <f>IF(OR('Grundstücke'!$A41="",'Grundstücke'!$N41="",'Grundstücke'!$M41=""),"",'Grundstücke'!$N41*'Grundstücke'!$M41/100)</f>
        <v/>
      </c>
      <c r="P41" s="12">
        <f>IF('Grundstücke'!$O41="","",'Grundstücke'!$O41/12)</f>
        <v/>
      </c>
      <c r="Q41" s="13" t="n"/>
      <c r="R41" s="12">
        <f>IF(OR('Grundstücke'!$O41="",'Grundstücke'!$Q41=""),"",'Grundstücke'!$O41*'Grundstücke'!$Q41)</f>
        <v/>
      </c>
      <c r="S41" s="12">
        <f>IF(OR('Grundstücke'!$O41="",'Grundstücke'!$R41=""),"",'Grundstücke'!$O41-'Grundstücke'!$R41)</f>
        <v/>
      </c>
      <c r="T41" s="14">
        <f>IF('Grundstücke'!$A41="","",IF(OR('Grundstücke'!$K41&lt;=0,'Grundstücke'!$M41&lt;=0,'Grundstücke'!$L41&lt;=0),"Bitte prüfen","OK"))</f>
        <v/>
      </c>
    </row>
    <row r="42" ht="21" customHeight="1">
      <c r="A42" s="5" t="n"/>
      <c r="B42" s="5" t="n"/>
      <c r="C42" s="5" t="n"/>
      <c r="D42" s="6" t="n"/>
      <c r="E42" s="5" t="n"/>
      <c r="F42" s="6" t="n"/>
      <c r="G42" s="5" t="n"/>
      <c r="H42" s="7" t="n"/>
      <c r="I42" s="7" t="n"/>
      <c r="J42" s="8" t="n"/>
      <c r="K42" s="9" t="n"/>
      <c r="L42" s="10">
        <f>IF('Grundstücke'!$F42="","",IFERROR(VLOOKUP('Grundstücke'!$F42,'Stammdaten'!$A$5:$B$20,2,FALSE),0.00031))</f>
        <v/>
      </c>
      <c r="M42" s="11" t="n"/>
      <c r="N42" s="12">
        <f>IF(OR('Grundstücke'!$A42="",'Grundstücke'!$K42="",'Grundstücke'!$L42=""),"",'Grundstücke'!$K42*'Grundstücke'!$L42)</f>
        <v/>
      </c>
      <c r="O42" s="12">
        <f>IF(OR('Grundstücke'!$A42="",'Grundstücke'!$N42="",'Grundstücke'!$M42=""),"",'Grundstücke'!$N42*'Grundstücke'!$M42/100)</f>
        <v/>
      </c>
      <c r="P42" s="12">
        <f>IF('Grundstücke'!$O42="","",'Grundstücke'!$O42/12)</f>
        <v/>
      </c>
      <c r="Q42" s="13" t="n"/>
      <c r="R42" s="12">
        <f>IF(OR('Grundstücke'!$O42="",'Grundstücke'!$Q42=""),"",'Grundstücke'!$O42*'Grundstücke'!$Q42)</f>
        <v/>
      </c>
      <c r="S42" s="12">
        <f>IF(OR('Grundstücke'!$O42="",'Grundstücke'!$R42=""),"",'Grundstücke'!$O42-'Grundstücke'!$R42)</f>
        <v/>
      </c>
      <c r="T42" s="14">
        <f>IF('Grundstücke'!$A42="","",IF(OR('Grundstücke'!$K42&lt;=0,'Grundstücke'!$M42&lt;=0,'Grundstücke'!$L42&lt;=0),"Bitte prüfen","OK"))</f>
        <v/>
      </c>
    </row>
    <row r="43" ht="21" customHeight="1">
      <c r="A43" s="5" t="n"/>
      <c r="B43" s="5" t="n"/>
      <c r="C43" s="5" t="n"/>
      <c r="D43" s="6" t="n"/>
      <c r="E43" s="5" t="n"/>
      <c r="F43" s="6" t="n"/>
      <c r="G43" s="5" t="n"/>
      <c r="H43" s="7" t="n"/>
      <c r="I43" s="7" t="n"/>
      <c r="J43" s="8" t="n"/>
      <c r="K43" s="9" t="n"/>
      <c r="L43" s="10">
        <f>IF('Grundstücke'!$F43="","",IFERROR(VLOOKUP('Grundstücke'!$F43,'Stammdaten'!$A$5:$B$20,2,FALSE),0.00031))</f>
        <v/>
      </c>
      <c r="M43" s="11" t="n"/>
      <c r="N43" s="12">
        <f>IF(OR('Grundstücke'!$A43="",'Grundstücke'!$K43="",'Grundstücke'!$L43=""),"",'Grundstücke'!$K43*'Grundstücke'!$L43)</f>
        <v/>
      </c>
      <c r="O43" s="12">
        <f>IF(OR('Grundstücke'!$A43="",'Grundstücke'!$N43="",'Grundstücke'!$M43=""),"",'Grundstücke'!$N43*'Grundstücke'!$M43/100)</f>
        <v/>
      </c>
      <c r="P43" s="12">
        <f>IF('Grundstücke'!$O43="","",'Grundstücke'!$O43/12)</f>
        <v/>
      </c>
      <c r="Q43" s="13" t="n"/>
      <c r="R43" s="12">
        <f>IF(OR('Grundstücke'!$O43="",'Grundstücke'!$Q43=""),"",'Grundstücke'!$O43*'Grundstücke'!$Q43)</f>
        <v/>
      </c>
      <c r="S43" s="12">
        <f>IF(OR('Grundstücke'!$O43="",'Grundstücke'!$R43=""),"",'Grundstücke'!$O43-'Grundstücke'!$R43)</f>
        <v/>
      </c>
      <c r="T43" s="14">
        <f>IF('Grundstücke'!$A43="","",IF(OR('Grundstücke'!$K43&lt;=0,'Grundstücke'!$M43&lt;=0,'Grundstücke'!$L43&lt;=0),"Bitte prüfen","OK"))</f>
        <v/>
      </c>
    </row>
    <row r="44" ht="21" customHeight="1">
      <c r="A44" s="5" t="n"/>
      <c r="B44" s="5" t="n"/>
      <c r="C44" s="5" t="n"/>
      <c r="D44" s="6" t="n"/>
      <c r="E44" s="5" t="n"/>
      <c r="F44" s="6" t="n"/>
      <c r="G44" s="5" t="n"/>
      <c r="H44" s="7" t="n"/>
      <c r="I44" s="7" t="n"/>
      <c r="J44" s="8" t="n"/>
      <c r="K44" s="9" t="n"/>
      <c r="L44" s="10">
        <f>IF('Grundstücke'!$F44="","",IFERROR(VLOOKUP('Grundstücke'!$F44,'Stammdaten'!$A$5:$B$20,2,FALSE),0.00031))</f>
        <v/>
      </c>
      <c r="M44" s="11" t="n"/>
      <c r="N44" s="12">
        <f>IF(OR('Grundstücke'!$A44="",'Grundstücke'!$K44="",'Grundstücke'!$L44=""),"",'Grundstücke'!$K44*'Grundstücke'!$L44)</f>
        <v/>
      </c>
      <c r="O44" s="12">
        <f>IF(OR('Grundstücke'!$A44="",'Grundstücke'!$N44="",'Grundstücke'!$M44=""),"",'Grundstücke'!$N44*'Grundstücke'!$M44/100)</f>
        <v/>
      </c>
      <c r="P44" s="12">
        <f>IF('Grundstücke'!$O44="","",'Grundstücke'!$O44/12)</f>
        <v/>
      </c>
      <c r="Q44" s="13" t="n"/>
      <c r="R44" s="12">
        <f>IF(OR('Grundstücke'!$O44="",'Grundstücke'!$Q44=""),"",'Grundstücke'!$O44*'Grundstücke'!$Q44)</f>
        <v/>
      </c>
      <c r="S44" s="12">
        <f>IF(OR('Grundstücke'!$O44="",'Grundstücke'!$R44=""),"",'Grundstücke'!$O44-'Grundstücke'!$R44)</f>
        <v/>
      </c>
      <c r="T44" s="14">
        <f>IF('Grundstücke'!$A44="","",IF(OR('Grundstücke'!$K44&lt;=0,'Grundstücke'!$M44&lt;=0,'Grundstücke'!$L44&lt;=0),"Bitte prüfen","OK"))</f>
        <v/>
      </c>
    </row>
    <row r="45" ht="21" customHeight="1">
      <c r="A45" s="5" t="n"/>
      <c r="B45" s="5" t="n"/>
      <c r="C45" s="5" t="n"/>
      <c r="D45" s="6" t="n"/>
      <c r="E45" s="5" t="n"/>
      <c r="F45" s="6" t="n"/>
      <c r="G45" s="5" t="n"/>
      <c r="H45" s="7" t="n"/>
      <c r="I45" s="7" t="n"/>
      <c r="J45" s="8" t="n"/>
      <c r="K45" s="9" t="n"/>
      <c r="L45" s="10">
        <f>IF('Grundstücke'!$F45="","",IFERROR(VLOOKUP('Grundstücke'!$F45,'Stammdaten'!$A$5:$B$20,2,FALSE),0.00031))</f>
        <v/>
      </c>
      <c r="M45" s="11" t="n"/>
      <c r="N45" s="12">
        <f>IF(OR('Grundstücke'!$A45="",'Grundstücke'!$K45="",'Grundstücke'!$L45=""),"",'Grundstücke'!$K45*'Grundstücke'!$L45)</f>
        <v/>
      </c>
      <c r="O45" s="12">
        <f>IF(OR('Grundstücke'!$A45="",'Grundstücke'!$N45="",'Grundstücke'!$M45=""),"",'Grundstücke'!$N45*'Grundstücke'!$M45/100)</f>
        <v/>
      </c>
      <c r="P45" s="12">
        <f>IF('Grundstücke'!$O45="","",'Grundstücke'!$O45/12)</f>
        <v/>
      </c>
      <c r="Q45" s="13" t="n"/>
      <c r="R45" s="12">
        <f>IF(OR('Grundstücke'!$O45="",'Grundstücke'!$Q45=""),"",'Grundstücke'!$O45*'Grundstücke'!$Q45)</f>
        <v/>
      </c>
      <c r="S45" s="12">
        <f>IF(OR('Grundstücke'!$O45="",'Grundstücke'!$R45=""),"",'Grundstücke'!$O45-'Grundstücke'!$R45)</f>
        <v/>
      </c>
      <c r="T45" s="14">
        <f>IF('Grundstücke'!$A45="","",IF(OR('Grundstücke'!$K45&lt;=0,'Grundstücke'!$M45&lt;=0,'Grundstücke'!$L45&lt;=0),"Bitte prüfen","OK"))</f>
        <v/>
      </c>
    </row>
    <row r="46" ht="21" customHeight="1">
      <c r="A46" s="5" t="n"/>
      <c r="B46" s="5" t="n"/>
      <c r="C46" s="5" t="n"/>
      <c r="D46" s="6" t="n"/>
      <c r="E46" s="5" t="n"/>
      <c r="F46" s="6" t="n"/>
      <c r="G46" s="5" t="n"/>
      <c r="H46" s="7" t="n"/>
      <c r="I46" s="7" t="n"/>
      <c r="J46" s="8" t="n"/>
      <c r="K46" s="9" t="n"/>
      <c r="L46" s="10">
        <f>IF('Grundstücke'!$F46="","",IFERROR(VLOOKUP('Grundstücke'!$F46,'Stammdaten'!$A$5:$B$20,2,FALSE),0.00031))</f>
        <v/>
      </c>
      <c r="M46" s="11" t="n"/>
      <c r="N46" s="12">
        <f>IF(OR('Grundstücke'!$A46="",'Grundstücke'!$K46="",'Grundstücke'!$L46=""),"",'Grundstücke'!$K46*'Grundstücke'!$L46)</f>
        <v/>
      </c>
      <c r="O46" s="12">
        <f>IF(OR('Grundstücke'!$A46="",'Grundstücke'!$N46="",'Grundstücke'!$M46=""),"",'Grundstücke'!$N46*'Grundstücke'!$M46/100)</f>
        <v/>
      </c>
      <c r="P46" s="12">
        <f>IF('Grundstücke'!$O46="","",'Grundstücke'!$O46/12)</f>
        <v/>
      </c>
      <c r="Q46" s="13" t="n"/>
      <c r="R46" s="12">
        <f>IF(OR('Grundstücke'!$O46="",'Grundstücke'!$Q46=""),"",'Grundstücke'!$O46*'Grundstücke'!$Q46)</f>
        <v/>
      </c>
      <c r="S46" s="12">
        <f>IF(OR('Grundstücke'!$O46="",'Grundstücke'!$R46=""),"",'Grundstücke'!$O46-'Grundstücke'!$R46)</f>
        <v/>
      </c>
      <c r="T46" s="14">
        <f>IF('Grundstücke'!$A46="","",IF(OR('Grundstücke'!$K46&lt;=0,'Grundstücke'!$M46&lt;=0,'Grundstücke'!$L46&lt;=0),"Bitte prüfen","OK"))</f>
        <v/>
      </c>
    </row>
    <row r="47" ht="21" customHeight="1">
      <c r="A47" s="5" t="n"/>
      <c r="B47" s="5" t="n"/>
      <c r="C47" s="5" t="n"/>
      <c r="D47" s="6" t="n"/>
      <c r="E47" s="5" t="n"/>
      <c r="F47" s="6" t="n"/>
      <c r="G47" s="5" t="n"/>
      <c r="H47" s="7" t="n"/>
      <c r="I47" s="7" t="n"/>
      <c r="J47" s="8" t="n"/>
      <c r="K47" s="9" t="n"/>
      <c r="L47" s="10">
        <f>IF('Grundstücke'!$F47="","",IFERROR(VLOOKUP('Grundstücke'!$F47,'Stammdaten'!$A$5:$B$20,2,FALSE),0.00031))</f>
        <v/>
      </c>
      <c r="M47" s="11" t="n"/>
      <c r="N47" s="12">
        <f>IF(OR('Grundstücke'!$A47="",'Grundstücke'!$K47="",'Grundstücke'!$L47=""),"",'Grundstücke'!$K47*'Grundstücke'!$L47)</f>
        <v/>
      </c>
      <c r="O47" s="12">
        <f>IF(OR('Grundstücke'!$A47="",'Grundstücke'!$N47="",'Grundstücke'!$M47=""),"",'Grundstücke'!$N47*'Grundstücke'!$M47/100)</f>
        <v/>
      </c>
      <c r="P47" s="12">
        <f>IF('Grundstücke'!$O47="","",'Grundstücke'!$O47/12)</f>
        <v/>
      </c>
      <c r="Q47" s="13" t="n"/>
      <c r="R47" s="12">
        <f>IF(OR('Grundstücke'!$O47="",'Grundstücke'!$Q47=""),"",'Grundstücke'!$O47*'Grundstücke'!$Q47)</f>
        <v/>
      </c>
      <c r="S47" s="12">
        <f>IF(OR('Grundstücke'!$O47="",'Grundstücke'!$R47=""),"",'Grundstücke'!$O47-'Grundstücke'!$R47)</f>
        <v/>
      </c>
      <c r="T47" s="14">
        <f>IF('Grundstücke'!$A47="","",IF(OR('Grundstücke'!$K47&lt;=0,'Grundstücke'!$M47&lt;=0,'Grundstücke'!$L47&lt;=0),"Bitte prüfen","OK"))</f>
        <v/>
      </c>
    </row>
    <row r="48" ht="21" customHeight="1">
      <c r="A48" s="5" t="n"/>
      <c r="B48" s="5" t="n"/>
      <c r="C48" s="5" t="n"/>
      <c r="D48" s="6" t="n"/>
      <c r="E48" s="5" t="n"/>
      <c r="F48" s="6" t="n"/>
      <c r="G48" s="5" t="n"/>
      <c r="H48" s="7" t="n"/>
      <c r="I48" s="7" t="n"/>
      <c r="J48" s="8" t="n"/>
      <c r="K48" s="9" t="n"/>
      <c r="L48" s="10">
        <f>IF('Grundstücke'!$F48="","",IFERROR(VLOOKUP('Grundstücke'!$F48,'Stammdaten'!$A$5:$B$20,2,FALSE),0.00031))</f>
        <v/>
      </c>
      <c r="M48" s="11" t="n"/>
      <c r="N48" s="12">
        <f>IF(OR('Grundstücke'!$A48="",'Grundstücke'!$K48="",'Grundstücke'!$L48=""),"",'Grundstücke'!$K48*'Grundstücke'!$L48)</f>
        <v/>
      </c>
      <c r="O48" s="12">
        <f>IF(OR('Grundstücke'!$A48="",'Grundstücke'!$N48="",'Grundstücke'!$M48=""),"",'Grundstücke'!$N48*'Grundstücke'!$M48/100)</f>
        <v/>
      </c>
      <c r="P48" s="12">
        <f>IF('Grundstücke'!$O48="","",'Grundstücke'!$O48/12)</f>
        <v/>
      </c>
      <c r="Q48" s="13" t="n"/>
      <c r="R48" s="12">
        <f>IF(OR('Grundstücke'!$O48="",'Grundstücke'!$Q48=""),"",'Grundstücke'!$O48*'Grundstücke'!$Q48)</f>
        <v/>
      </c>
      <c r="S48" s="12">
        <f>IF(OR('Grundstücke'!$O48="",'Grundstücke'!$R48=""),"",'Grundstücke'!$O48-'Grundstücke'!$R48)</f>
        <v/>
      </c>
      <c r="T48" s="14">
        <f>IF('Grundstücke'!$A48="","",IF(OR('Grundstücke'!$K48&lt;=0,'Grundstücke'!$M48&lt;=0,'Grundstücke'!$L48&lt;=0),"Bitte prüfen","OK"))</f>
        <v/>
      </c>
    </row>
    <row r="49" ht="21" customHeight="1">
      <c r="A49" s="5" t="n"/>
      <c r="B49" s="5" t="n"/>
      <c r="C49" s="5" t="n"/>
      <c r="D49" s="6" t="n"/>
      <c r="E49" s="5" t="n"/>
      <c r="F49" s="6" t="n"/>
      <c r="G49" s="5" t="n"/>
      <c r="H49" s="7" t="n"/>
      <c r="I49" s="7" t="n"/>
      <c r="J49" s="8" t="n"/>
      <c r="K49" s="9" t="n"/>
      <c r="L49" s="10">
        <f>IF('Grundstücke'!$F49="","",IFERROR(VLOOKUP('Grundstücke'!$F49,'Stammdaten'!$A$5:$B$20,2,FALSE),0.00031))</f>
        <v/>
      </c>
      <c r="M49" s="11" t="n"/>
      <c r="N49" s="12">
        <f>IF(OR('Grundstücke'!$A49="",'Grundstücke'!$K49="",'Grundstücke'!$L49=""),"",'Grundstücke'!$K49*'Grundstücke'!$L49)</f>
        <v/>
      </c>
      <c r="O49" s="12">
        <f>IF(OR('Grundstücke'!$A49="",'Grundstücke'!$N49="",'Grundstücke'!$M49=""),"",'Grundstücke'!$N49*'Grundstücke'!$M49/100)</f>
        <v/>
      </c>
      <c r="P49" s="12">
        <f>IF('Grundstücke'!$O49="","",'Grundstücke'!$O49/12)</f>
        <v/>
      </c>
      <c r="Q49" s="13" t="n"/>
      <c r="R49" s="12">
        <f>IF(OR('Grundstücke'!$O49="",'Grundstücke'!$Q49=""),"",'Grundstücke'!$O49*'Grundstücke'!$Q49)</f>
        <v/>
      </c>
      <c r="S49" s="12">
        <f>IF(OR('Grundstücke'!$O49="",'Grundstücke'!$R49=""),"",'Grundstücke'!$O49-'Grundstücke'!$R49)</f>
        <v/>
      </c>
      <c r="T49" s="14">
        <f>IF('Grundstücke'!$A49="","",IF(OR('Grundstücke'!$K49&lt;=0,'Grundstücke'!$M49&lt;=0,'Grundstücke'!$L49&lt;=0),"Bitte prüfen","OK"))</f>
        <v/>
      </c>
    </row>
    <row r="50" ht="21" customHeight="1">
      <c r="A50" s="5" t="n"/>
      <c r="B50" s="5" t="n"/>
      <c r="C50" s="5" t="n"/>
      <c r="D50" s="6" t="n"/>
      <c r="E50" s="5" t="n"/>
      <c r="F50" s="6" t="n"/>
      <c r="G50" s="5" t="n"/>
      <c r="H50" s="7" t="n"/>
      <c r="I50" s="7" t="n"/>
      <c r="J50" s="8" t="n"/>
      <c r="K50" s="9" t="n"/>
      <c r="L50" s="10">
        <f>IF('Grundstücke'!$F50="","",IFERROR(VLOOKUP('Grundstücke'!$F50,'Stammdaten'!$A$5:$B$20,2,FALSE),0.00031))</f>
        <v/>
      </c>
      <c r="M50" s="11" t="n"/>
      <c r="N50" s="12">
        <f>IF(OR('Grundstücke'!$A50="",'Grundstücke'!$K50="",'Grundstücke'!$L50=""),"",'Grundstücke'!$K50*'Grundstücke'!$L50)</f>
        <v/>
      </c>
      <c r="O50" s="12">
        <f>IF(OR('Grundstücke'!$A50="",'Grundstücke'!$N50="",'Grundstücke'!$M50=""),"",'Grundstücke'!$N50*'Grundstücke'!$M50/100)</f>
        <v/>
      </c>
      <c r="P50" s="12">
        <f>IF('Grundstücke'!$O50="","",'Grundstücke'!$O50/12)</f>
        <v/>
      </c>
      <c r="Q50" s="13" t="n"/>
      <c r="R50" s="12">
        <f>IF(OR('Grundstücke'!$O50="",'Grundstücke'!$Q50=""),"",'Grundstücke'!$O50*'Grundstücke'!$Q50)</f>
        <v/>
      </c>
      <c r="S50" s="12">
        <f>IF(OR('Grundstücke'!$O50="",'Grundstücke'!$R50=""),"",'Grundstücke'!$O50-'Grundstücke'!$R50)</f>
        <v/>
      </c>
      <c r="T50" s="14">
        <f>IF('Grundstücke'!$A50="","",IF(OR('Grundstücke'!$K50&lt;=0,'Grundstücke'!$M50&lt;=0,'Grundstücke'!$L50&lt;=0),"Bitte prüfen","OK"))</f>
        <v/>
      </c>
    </row>
    <row r="51" ht="21" customHeight="1">
      <c r="A51" s="5" t="n"/>
      <c r="B51" s="5" t="n"/>
      <c r="C51" s="5" t="n"/>
      <c r="D51" s="6" t="n"/>
      <c r="E51" s="5" t="n"/>
      <c r="F51" s="6" t="n"/>
      <c r="G51" s="5" t="n"/>
      <c r="H51" s="7" t="n"/>
      <c r="I51" s="7" t="n"/>
      <c r="J51" s="8" t="n"/>
      <c r="K51" s="9" t="n"/>
      <c r="L51" s="10">
        <f>IF('Grundstücke'!$F51="","",IFERROR(VLOOKUP('Grundstücke'!$F51,'Stammdaten'!$A$5:$B$20,2,FALSE),0.00031))</f>
        <v/>
      </c>
      <c r="M51" s="11" t="n"/>
      <c r="N51" s="12">
        <f>IF(OR('Grundstücke'!$A51="",'Grundstücke'!$K51="",'Grundstücke'!$L51=""),"",'Grundstücke'!$K51*'Grundstücke'!$L51)</f>
        <v/>
      </c>
      <c r="O51" s="12">
        <f>IF(OR('Grundstücke'!$A51="",'Grundstücke'!$N51="",'Grundstücke'!$M51=""),"",'Grundstücke'!$N51*'Grundstücke'!$M51/100)</f>
        <v/>
      </c>
      <c r="P51" s="12">
        <f>IF('Grundstücke'!$O51="","",'Grundstücke'!$O51/12)</f>
        <v/>
      </c>
      <c r="Q51" s="13" t="n"/>
      <c r="R51" s="12">
        <f>IF(OR('Grundstücke'!$O51="",'Grundstücke'!$Q51=""),"",'Grundstücke'!$O51*'Grundstücke'!$Q51)</f>
        <v/>
      </c>
      <c r="S51" s="12">
        <f>IF(OR('Grundstücke'!$O51="",'Grundstücke'!$R51=""),"",'Grundstücke'!$O51-'Grundstücke'!$R51)</f>
        <v/>
      </c>
      <c r="T51" s="14">
        <f>IF('Grundstücke'!$A51="","",IF(OR('Grundstücke'!$K51&lt;=0,'Grundstücke'!$M51&lt;=0,'Grundstücke'!$L51&lt;=0),"Bitte prüfen","OK"))</f>
        <v/>
      </c>
    </row>
    <row r="52" ht="21" customHeight="1">
      <c r="A52" s="5" t="n"/>
      <c r="B52" s="5" t="n"/>
      <c r="C52" s="5" t="n"/>
      <c r="D52" s="6" t="n"/>
      <c r="E52" s="5" t="n"/>
      <c r="F52" s="6" t="n"/>
      <c r="G52" s="5" t="n"/>
      <c r="H52" s="7" t="n"/>
      <c r="I52" s="7" t="n"/>
      <c r="J52" s="8" t="n"/>
      <c r="K52" s="9" t="n"/>
      <c r="L52" s="10">
        <f>IF('Grundstücke'!$F52="","",IFERROR(VLOOKUP('Grundstücke'!$F52,'Stammdaten'!$A$5:$B$20,2,FALSE),0.00031))</f>
        <v/>
      </c>
      <c r="M52" s="11" t="n"/>
      <c r="N52" s="12">
        <f>IF(OR('Grundstücke'!$A52="",'Grundstücke'!$K52="",'Grundstücke'!$L52=""),"",'Grundstücke'!$K52*'Grundstücke'!$L52)</f>
        <v/>
      </c>
      <c r="O52" s="12">
        <f>IF(OR('Grundstücke'!$A52="",'Grundstücke'!$N52="",'Grundstücke'!$M52=""),"",'Grundstücke'!$N52*'Grundstücke'!$M52/100)</f>
        <v/>
      </c>
      <c r="P52" s="12">
        <f>IF('Grundstücke'!$O52="","",'Grundstücke'!$O52/12)</f>
        <v/>
      </c>
      <c r="Q52" s="13" t="n"/>
      <c r="R52" s="12">
        <f>IF(OR('Grundstücke'!$O52="",'Grundstücke'!$Q52=""),"",'Grundstücke'!$O52*'Grundstücke'!$Q52)</f>
        <v/>
      </c>
      <c r="S52" s="12">
        <f>IF(OR('Grundstücke'!$O52="",'Grundstücke'!$R52=""),"",'Grundstücke'!$O52-'Grundstücke'!$R52)</f>
        <v/>
      </c>
      <c r="T52" s="14">
        <f>IF('Grundstücke'!$A52="","",IF(OR('Grundstücke'!$K52&lt;=0,'Grundstücke'!$M52&lt;=0,'Grundstücke'!$L52&lt;=0),"Bitte prüfen","OK"))</f>
        <v/>
      </c>
    </row>
    <row r="53" ht="21" customHeight="1">
      <c r="A53" s="5" t="n"/>
      <c r="B53" s="5" t="n"/>
      <c r="C53" s="5" t="n"/>
      <c r="D53" s="6" t="n"/>
      <c r="E53" s="5" t="n"/>
      <c r="F53" s="6" t="n"/>
      <c r="G53" s="5" t="n"/>
      <c r="H53" s="7" t="n"/>
      <c r="I53" s="7" t="n"/>
      <c r="J53" s="8" t="n"/>
      <c r="K53" s="9" t="n"/>
      <c r="L53" s="10">
        <f>IF('Grundstücke'!$F53="","",IFERROR(VLOOKUP('Grundstücke'!$F53,'Stammdaten'!$A$5:$B$20,2,FALSE),0.00031))</f>
        <v/>
      </c>
      <c r="M53" s="11" t="n"/>
      <c r="N53" s="12">
        <f>IF(OR('Grundstücke'!$A53="",'Grundstücke'!$K53="",'Grundstücke'!$L53=""),"",'Grundstücke'!$K53*'Grundstücke'!$L53)</f>
        <v/>
      </c>
      <c r="O53" s="12">
        <f>IF(OR('Grundstücke'!$A53="",'Grundstücke'!$N53="",'Grundstücke'!$M53=""),"",'Grundstücke'!$N53*'Grundstücke'!$M53/100)</f>
        <v/>
      </c>
      <c r="P53" s="12">
        <f>IF('Grundstücke'!$O53="","",'Grundstücke'!$O53/12)</f>
        <v/>
      </c>
      <c r="Q53" s="13" t="n"/>
      <c r="R53" s="12">
        <f>IF(OR('Grundstücke'!$O53="",'Grundstücke'!$Q53=""),"",'Grundstücke'!$O53*'Grundstücke'!$Q53)</f>
        <v/>
      </c>
      <c r="S53" s="12">
        <f>IF(OR('Grundstücke'!$O53="",'Grundstücke'!$R53=""),"",'Grundstücke'!$O53-'Grundstücke'!$R53)</f>
        <v/>
      </c>
      <c r="T53" s="14">
        <f>IF('Grundstücke'!$A53="","",IF(OR('Grundstücke'!$K53&lt;=0,'Grundstücke'!$M53&lt;=0,'Grundstücke'!$L53&lt;=0),"Bitte prüfen","OK"))</f>
        <v/>
      </c>
    </row>
    <row r="54" ht="21" customHeight="1">
      <c r="A54" s="5" t="n"/>
      <c r="B54" s="5" t="n"/>
      <c r="C54" s="5" t="n"/>
      <c r="D54" s="6" t="n"/>
      <c r="E54" s="5" t="n"/>
      <c r="F54" s="6" t="n"/>
      <c r="G54" s="5" t="n"/>
      <c r="H54" s="7" t="n"/>
      <c r="I54" s="7" t="n"/>
      <c r="J54" s="8" t="n"/>
      <c r="K54" s="9" t="n"/>
      <c r="L54" s="10">
        <f>IF('Grundstücke'!$F54="","",IFERROR(VLOOKUP('Grundstücke'!$F54,'Stammdaten'!$A$5:$B$20,2,FALSE),0.00031))</f>
        <v/>
      </c>
      <c r="M54" s="11" t="n"/>
      <c r="N54" s="12">
        <f>IF(OR('Grundstücke'!$A54="",'Grundstücke'!$K54="",'Grundstücke'!$L54=""),"",'Grundstücke'!$K54*'Grundstücke'!$L54)</f>
        <v/>
      </c>
      <c r="O54" s="12">
        <f>IF(OR('Grundstücke'!$A54="",'Grundstücke'!$N54="",'Grundstücke'!$M54=""),"",'Grundstücke'!$N54*'Grundstücke'!$M54/100)</f>
        <v/>
      </c>
      <c r="P54" s="12">
        <f>IF('Grundstücke'!$O54="","",'Grundstücke'!$O54/12)</f>
        <v/>
      </c>
      <c r="Q54" s="13" t="n"/>
      <c r="R54" s="12">
        <f>IF(OR('Grundstücke'!$O54="",'Grundstücke'!$Q54=""),"",'Grundstücke'!$O54*'Grundstücke'!$Q54)</f>
        <v/>
      </c>
      <c r="S54" s="12">
        <f>IF(OR('Grundstücke'!$O54="",'Grundstücke'!$R54=""),"",'Grundstücke'!$O54-'Grundstücke'!$R54)</f>
        <v/>
      </c>
      <c r="T54" s="14">
        <f>IF('Grundstücke'!$A54="","",IF(OR('Grundstücke'!$K54&lt;=0,'Grundstücke'!$M54&lt;=0,'Grundstücke'!$L54&lt;=0),"Bitte prüfen","OK"))</f>
        <v/>
      </c>
    </row>
    <row r="55" ht="21" customHeight="1">
      <c r="A55" s="5" t="n"/>
      <c r="B55" s="5" t="n"/>
      <c r="C55" s="5" t="n"/>
      <c r="D55" s="6" t="n"/>
      <c r="E55" s="5" t="n"/>
      <c r="F55" s="6" t="n"/>
      <c r="G55" s="5" t="n"/>
      <c r="H55" s="7" t="n"/>
      <c r="I55" s="7" t="n"/>
      <c r="J55" s="8" t="n"/>
      <c r="K55" s="9" t="n"/>
      <c r="L55" s="10">
        <f>IF('Grundstücke'!$F55="","",IFERROR(VLOOKUP('Grundstücke'!$F55,'Stammdaten'!$A$5:$B$20,2,FALSE),0.00031))</f>
        <v/>
      </c>
      <c r="M55" s="11" t="n"/>
      <c r="N55" s="12">
        <f>IF(OR('Grundstücke'!$A55="",'Grundstücke'!$K55="",'Grundstücke'!$L55=""),"",'Grundstücke'!$K55*'Grundstücke'!$L55)</f>
        <v/>
      </c>
      <c r="O55" s="12">
        <f>IF(OR('Grundstücke'!$A55="",'Grundstücke'!$N55="",'Grundstücke'!$M55=""),"",'Grundstücke'!$N55*'Grundstücke'!$M55/100)</f>
        <v/>
      </c>
      <c r="P55" s="12">
        <f>IF('Grundstücke'!$O55="","",'Grundstücke'!$O55/12)</f>
        <v/>
      </c>
      <c r="Q55" s="13" t="n"/>
      <c r="R55" s="12">
        <f>IF(OR('Grundstücke'!$O55="",'Grundstücke'!$Q55=""),"",'Grundstücke'!$O55*'Grundstücke'!$Q55)</f>
        <v/>
      </c>
      <c r="S55" s="12">
        <f>IF(OR('Grundstücke'!$O55="",'Grundstücke'!$R55=""),"",'Grundstücke'!$O55-'Grundstücke'!$R55)</f>
        <v/>
      </c>
      <c r="T55" s="14">
        <f>IF('Grundstücke'!$A55="","",IF(OR('Grundstücke'!$K55&lt;=0,'Grundstücke'!$M55&lt;=0,'Grundstücke'!$L55&lt;=0),"Bitte prüfen","OK"))</f>
        <v/>
      </c>
    </row>
    <row r="56" ht="21" customHeight="1">
      <c r="A56" s="5" t="n"/>
      <c r="B56" s="5" t="n"/>
      <c r="C56" s="5" t="n"/>
      <c r="D56" s="6" t="n"/>
      <c r="E56" s="5" t="n"/>
      <c r="F56" s="6" t="n"/>
      <c r="G56" s="5" t="n"/>
      <c r="H56" s="7" t="n"/>
      <c r="I56" s="7" t="n"/>
      <c r="J56" s="8" t="n"/>
      <c r="K56" s="9" t="n"/>
      <c r="L56" s="10">
        <f>IF('Grundstücke'!$F56="","",IFERROR(VLOOKUP('Grundstücke'!$F56,'Stammdaten'!$A$5:$B$20,2,FALSE),0.00031))</f>
        <v/>
      </c>
      <c r="M56" s="11" t="n"/>
      <c r="N56" s="12">
        <f>IF(OR('Grundstücke'!$A56="",'Grundstücke'!$K56="",'Grundstücke'!$L56=""),"",'Grundstücke'!$K56*'Grundstücke'!$L56)</f>
        <v/>
      </c>
      <c r="O56" s="12">
        <f>IF(OR('Grundstücke'!$A56="",'Grundstücke'!$N56="",'Grundstücke'!$M56=""),"",'Grundstücke'!$N56*'Grundstücke'!$M56/100)</f>
        <v/>
      </c>
      <c r="P56" s="12">
        <f>IF('Grundstücke'!$O56="","",'Grundstücke'!$O56/12)</f>
        <v/>
      </c>
      <c r="Q56" s="13" t="n"/>
      <c r="R56" s="12">
        <f>IF(OR('Grundstücke'!$O56="",'Grundstücke'!$Q56=""),"",'Grundstücke'!$O56*'Grundstücke'!$Q56)</f>
        <v/>
      </c>
      <c r="S56" s="12">
        <f>IF(OR('Grundstücke'!$O56="",'Grundstücke'!$R56=""),"",'Grundstücke'!$O56-'Grundstücke'!$R56)</f>
        <v/>
      </c>
      <c r="T56" s="14">
        <f>IF('Grundstücke'!$A56="","",IF(OR('Grundstücke'!$K56&lt;=0,'Grundstücke'!$M56&lt;=0,'Grundstücke'!$L56&lt;=0),"Bitte prüfen","OK"))</f>
        <v/>
      </c>
    </row>
    <row r="57" ht="21" customHeight="1">
      <c r="A57" s="5" t="n"/>
      <c r="B57" s="5" t="n"/>
      <c r="C57" s="5" t="n"/>
      <c r="D57" s="6" t="n"/>
      <c r="E57" s="5" t="n"/>
      <c r="F57" s="6" t="n"/>
      <c r="G57" s="5" t="n"/>
      <c r="H57" s="7" t="n"/>
      <c r="I57" s="7" t="n"/>
      <c r="J57" s="8" t="n"/>
      <c r="K57" s="9" t="n"/>
      <c r="L57" s="10">
        <f>IF('Grundstücke'!$F57="","",IFERROR(VLOOKUP('Grundstücke'!$F57,'Stammdaten'!$A$5:$B$20,2,FALSE),0.00031))</f>
        <v/>
      </c>
      <c r="M57" s="11" t="n"/>
      <c r="N57" s="12">
        <f>IF(OR('Grundstücke'!$A57="",'Grundstücke'!$K57="",'Grundstücke'!$L57=""),"",'Grundstücke'!$K57*'Grundstücke'!$L57)</f>
        <v/>
      </c>
      <c r="O57" s="12">
        <f>IF(OR('Grundstücke'!$A57="",'Grundstücke'!$N57="",'Grundstücke'!$M57=""),"",'Grundstücke'!$N57*'Grundstücke'!$M57/100)</f>
        <v/>
      </c>
      <c r="P57" s="12">
        <f>IF('Grundstücke'!$O57="","",'Grundstücke'!$O57/12)</f>
        <v/>
      </c>
      <c r="Q57" s="13" t="n"/>
      <c r="R57" s="12">
        <f>IF(OR('Grundstücke'!$O57="",'Grundstücke'!$Q57=""),"",'Grundstücke'!$O57*'Grundstücke'!$Q57)</f>
        <v/>
      </c>
      <c r="S57" s="12">
        <f>IF(OR('Grundstücke'!$O57="",'Grundstücke'!$R57=""),"",'Grundstücke'!$O57-'Grundstücke'!$R57)</f>
        <v/>
      </c>
      <c r="T57" s="14">
        <f>IF('Grundstücke'!$A57="","",IF(OR('Grundstücke'!$K57&lt;=0,'Grundstücke'!$M57&lt;=0,'Grundstücke'!$L57&lt;=0),"Bitte prüfen","OK"))</f>
        <v/>
      </c>
    </row>
    <row r="58" ht="21" customHeight="1">
      <c r="A58" s="5" t="n"/>
      <c r="B58" s="5" t="n"/>
      <c r="C58" s="5" t="n"/>
      <c r="D58" s="6" t="n"/>
      <c r="E58" s="5" t="n"/>
      <c r="F58" s="6" t="n"/>
      <c r="G58" s="5" t="n"/>
      <c r="H58" s="7" t="n"/>
      <c r="I58" s="7" t="n"/>
      <c r="J58" s="8" t="n"/>
      <c r="K58" s="9" t="n"/>
      <c r="L58" s="10">
        <f>IF('Grundstücke'!$F58="","",IFERROR(VLOOKUP('Grundstücke'!$F58,'Stammdaten'!$A$5:$B$20,2,FALSE),0.00031))</f>
        <v/>
      </c>
      <c r="M58" s="11" t="n"/>
      <c r="N58" s="12">
        <f>IF(OR('Grundstücke'!$A58="",'Grundstücke'!$K58="",'Grundstücke'!$L58=""),"",'Grundstücke'!$K58*'Grundstücke'!$L58)</f>
        <v/>
      </c>
      <c r="O58" s="12">
        <f>IF(OR('Grundstücke'!$A58="",'Grundstücke'!$N58="",'Grundstücke'!$M58=""),"",'Grundstücke'!$N58*'Grundstücke'!$M58/100)</f>
        <v/>
      </c>
      <c r="P58" s="12">
        <f>IF('Grundstücke'!$O58="","",'Grundstücke'!$O58/12)</f>
        <v/>
      </c>
      <c r="Q58" s="13" t="n"/>
      <c r="R58" s="12">
        <f>IF(OR('Grundstücke'!$O58="",'Grundstücke'!$Q58=""),"",'Grundstücke'!$O58*'Grundstücke'!$Q58)</f>
        <v/>
      </c>
      <c r="S58" s="12">
        <f>IF(OR('Grundstücke'!$O58="",'Grundstücke'!$R58=""),"",'Grundstücke'!$O58-'Grundstücke'!$R58)</f>
        <v/>
      </c>
      <c r="T58" s="14">
        <f>IF('Grundstücke'!$A58="","",IF(OR('Grundstücke'!$K58&lt;=0,'Grundstücke'!$M58&lt;=0,'Grundstücke'!$L58&lt;=0),"Bitte prüfen","OK"))</f>
        <v/>
      </c>
    </row>
    <row r="59" ht="21" customHeight="1">
      <c r="A59" s="5" t="n"/>
      <c r="B59" s="5" t="n"/>
      <c r="C59" s="5" t="n"/>
      <c r="D59" s="6" t="n"/>
      <c r="E59" s="5" t="n"/>
      <c r="F59" s="6" t="n"/>
      <c r="G59" s="5" t="n"/>
      <c r="H59" s="7" t="n"/>
      <c r="I59" s="7" t="n"/>
      <c r="J59" s="8" t="n"/>
      <c r="K59" s="9" t="n"/>
      <c r="L59" s="10">
        <f>IF('Grundstücke'!$F59="","",IFERROR(VLOOKUP('Grundstücke'!$F59,'Stammdaten'!$A$5:$B$20,2,FALSE),0.00031))</f>
        <v/>
      </c>
      <c r="M59" s="11" t="n"/>
      <c r="N59" s="12">
        <f>IF(OR('Grundstücke'!$A59="",'Grundstücke'!$K59="",'Grundstücke'!$L59=""),"",'Grundstücke'!$K59*'Grundstücke'!$L59)</f>
        <v/>
      </c>
      <c r="O59" s="12">
        <f>IF(OR('Grundstücke'!$A59="",'Grundstücke'!$N59="",'Grundstücke'!$M59=""),"",'Grundstücke'!$N59*'Grundstücke'!$M59/100)</f>
        <v/>
      </c>
      <c r="P59" s="12">
        <f>IF('Grundstücke'!$O59="","",'Grundstücke'!$O59/12)</f>
        <v/>
      </c>
      <c r="Q59" s="13" t="n"/>
      <c r="R59" s="12">
        <f>IF(OR('Grundstücke'!$O59="",'Grundstücke'!$Q59=""),"",'Grundstücke'!$O59*'Grundstücke'!$Q59)</f>
        <v/>
      </c>
      <c r="S59" s="12">
        <f>IF(OR('Grundstücke'!$O59="",'Grundstücke'!$R59=""),"",'Grundstücke'!$O59-'Grundstücke'!$R59)</f>
        <v/>
      </c>
      <c r="T59" s="14">
        <f>IF('Grundstücke'!$A59="","",IF(OR('Grundstücke'!$K59&lt;=0,'Grundstücke'!$M59&lt;=0,'Grundstücke'!$L59&lt;=0),"Bitte prüfen","OK"))</f>
        <v/>
      </c>
    </row>
    <row r="60" ht="21" customHeight="1">
      <c r="A60" s="5" t="n"/>
      <c r="B60" s="5" t="n"/>
      <c r="C60" s="5" t="n"/>
      <c r="D60" s="6" t="n"/>
      <c r="E60" s="5" t="n"/>
      <c r="F60" s="6" t="n"/>
      <c r="G60" s="5" t="n"/>
      <c r="H60" s="7" t="n"/>
      <c r="I60" s="7" t="n"/>
      <c r="J60" s="8" t="n"/>
      <c r="K60" s="9" t="n"/>
      <c r="L60" s="10">
        <f>IF('Grundstücke'!$F60="","",IFERROR(VLOOKUP('Grundstücke'!$F60,'Stammdaten'!$A$5:$B$20,2,FALSE),0.00031))</f>
        <v/>
      </c>
      <c r="M60" s="11" t="n"/>
      <c r="N60" s="12">
        <f>IF(OR('Grundstücke'!$A60="",'Grundstücke'!$K60="",'Grundstücke'!$L60=""),"",'Grundstücke'!$K60*'Grundstücke'!$L60)</f>
        <v/>
      </c>
      <c r="O60" s="12">
        <f>IF(OR('Grundstücke'!$A60="",'Grundstücke'!$N60="",'Grundstücke'!$M60=""),"",'Grundstücke'!$N60*'Grundstücke'!$M60/100)</f>
        <v/>
      </c>
      <c r="P60" s="12">
        <f>IF('Grundstücke'!$O60="","",'Grundstücke'!$O60/12)</f>
        <v/>
      </c>
      <c r="Q60" s="13" t="n"/>
      <c r="R60" s="12">
        <f>IF(OR('Grundstücke'!$O60="",'Grundstücke'!$Q60=""),"",'Grundstücke'!$O60*'Grundstücke'!$Q60)</f>
        <v/>
      </c>
      <c r="S60" s="12">
        <f>IF(OR('Grundstücke'!$O60="",'Grundstücke'!$R60=""),"",'Grundstücke'!$O60-'Grundstücke'!$R60)</f>
        <v/>
      </c>
      <c r="T60" s="14">
        <f>IF('Grundstücke'!$A60="","",IF(OR('Grundstücke'!$K60&lt;=0,'Grundstücke'!$M60&lt;=0,'Grundstücke'!$L60&lt;=0),"Bitte prüfen","OK"))</f>
        <v/>
      </c>
    </row>
    <row r="61" ht="21" customHeight="1">
      <c r="A61" s="5" t="n"/>
      <c r="B61" s="5" t="n"/>
      <c r="C61" s="5" t="n"/>
      <c r="D61" s="6" t="n"/>
      <c r="E61" s="5" t="n"/>
      <c r="F61" s="6" t="n"/>
      <c r="G61" s="5" t="n"/>
      <c r="H61" s="7" t="n"/>
      <c r="I61" s="7" t="n"/>
      <c r="J61" s="8" t="n"/>
      <c r="K61" s="9" t="n"/>
      <c r="L61" s="10">
        <f>IF('Grundstücke'!$F61="","",IFERROR(VLOOKUP('Grundstücke'!$F61,'Stammdaten'!$A$5:$B$20,2,FALSE),0.00031))</f>
        <v/>
      </c>
      <c r="M61" s="11" t="n"/>
      <c r="N61" s="12">
        <f>IF(OR('Grundstücke'!$A61="",'Grundstücke'!$K61="",'Grundstücke'!$L61=""),"",'Grundstücke'!$K61*'Grundstücke'!$L61)</f>
        <v/>
      </c>
      <c r="O61" s="12">
        <f>IF(OR('Grundstücke'!$A61="",'Grundstücke'!$N61="",'Grundstücke'!$M61=""),"",'Grundstücke'!$N61*'Grundstücke'!$M61/100)</f>
        <v/>
      </c>
      <c r="P61" s="12">
        <f>IF('Grundstücke'!$O61="","",'Grundstücke'!$O61/12)</f>
        <v/>
      </c>
      <c r="Q61" s="13" t="n"/>
      <c r="R61" s="12">
        <f>IF(OR('Grundstücke'!$O61="",'Grundstücke'!$Q61=""),"",'Grundstücke'!$O61*'Grundstücke'!$Q61)</f>
        <v/>
      </c>
      <c r="S61" s="12">
        <f>IF(OR('Grundstücke'!$O61="",'Grundstücke'!$R61=""),"",'Grundstücke'!$O61-'Grundstücke'!$R61)</f>
        <v/>
      </c>
      <c r="T61" s="14">
        <f>IF('Grundstücke'!$A61="","",IF(OR('Grundstücke'!$K61&lt;=0,'Grundstücke'!$M61&lt;=0,'Grundstücke'!$L61&lt;=0),"Bitte prüfen","OK"))</f>
        <v/>
      </c>
    </row>
    <row r="62" ht="21" customHeight="1">
      <c r="A62" s="5" t="n"/>
      <c r="B62" s="5" t="n"/>
      <c r="C62" s="5" t="n"/>
      <c r="D62" s="6" t="n"/>
      <c r="E62" s="5" t="n"/>
      <c r="F62" s="6" t="n"/>
      <c r="G62" s="5" t="n"/>
      <c r="H62" s="7" t="n"/>
      <c r="I62" s="7" t="n"/>
      <c r="J62" s="8" t="n"/>
      <c r="K62" s="9" t="n"/>
      <c r="L62" s="10">
        <f>IF('Grundstücke'!$F62="","",IFERROR(VLOOKUP('Grundstücke'!$F62,'Stammdaten'!$A$5:$B$20,2,FALSE),0.00031))</f>
        <v/>
      </c>
      <c r="M62" s="11" t="n"/>
      <c r="N62" s="12">
        <f>IF(OR('Grundstücke'!$A62="",'Grundstücke'!$K62="",'Grundstücke'!$L62=""),"",'Grundstücke'!$K62*'Grundstücke'!$L62)</f>
        <v/>
      </c>
      <c r="O62" s="12">
        <f>IF(OR('Grundstücke'!$A62="",'Grundstücke'!$N62="",'Grundstücke'!$M62=""),"",'Grundstücke'!$N62*'Grundstücke'!$M62/100)</f>
        <v/>
      </c>
      <c r="P62" s="12">
        <f>IF('Grundstücke'!$O62="","",'Grundstücke'!$O62/12)</f>
        <v/>
      </c>
      <c r="Q62" s="13" t="n"/>
      <c r="R62" s="12">
        <f>IF(OR('Grundstücke'!$O62="",'Grundstücke'!$Q62=""),"",'Grundstücke'!$O62*'Grundstücke'!$Q62)</f>
        <v/>
      </c>
      <c r="S62" s="12">
        <f>IF(OR('Grundstücke'!$O62="",'Grundstücke'!$R62=""),"",'Grundstücke'!$O62-'Grundstücke'!$R62)</f>
        <v/>
      </c>
      <c r="T62" s="14">
        <f>IF('Grundstücke'!$A62="","",IF(OR('Grundstücke'!$K62&lt;=0,'Grundstücke'!$M62&lt;=0,'Grundstücke'!$L62&lt;=0),"Bitte prüfen","OK"))</f>
        <v/>
      </c>
    </row>
    <row r="63" ht="21" customHeight="1">
      <c r="A63" s="5" t="n"/>
      <c r="B63" s="5" t="n"/>
      <c r="C63" s="5" t="n"/>
      <c r="D63" s="6" t="n"/>
      <c r="E63" s="5" t="n"/>
      <c r="F63" s="6" t="n"/>
      <c r="G63" s="5" t="n"/>
      <c r="H63" s="7" t="n"/>
      <c r="I63" s="7" t="n"/>
      <c r="J63" s="8" t="n"/>
      <c r="K63" s="9" t="n"/>
      <c r="L63" s="10">
        <f>IF('Grundstücke'!$F63="","",IFERROR(VLOOKUP('Grundstücke'!$F63,'Stammdaten'!$A$5:$B$20,2,FALSE),0.00031))</f>
        <v/>
      </c>
      <c r="M63" s="11" t="n"/>
      <c r="N63" s="12">
        <f>IF(OR('Grundstücke'!$A63="",'Grundstücke'!$K63="",'Grundstücke'!$L63=""),"",'Grundstücke'!$K63*'Grundstücke'!$L63)</f>
        <v/>
      </c>
      <c r="O63" s="12">
        <f>IF(OR('Grundstücke'!$A63="",'Grundstücke'!$N63="",'Grundstücke'!$M63=""),"",'Grundstücke'!$N63*'Grundstücke'!$M63/100)</f>
        <v/>
      </c>
      <c r="P63" s="12">
        <f>IF('Grundstücke'!$O63="","",'Grundstücke'!$O63/12)</f>
        <v/>
      </c>
      <c r="Q63" s="13" t="n"/>
      <c r="R63" s="12">
        <f>IF(OR('Grundstücke'!$O63="",'Grundstücke'!$Q63=""),"",'Grundstücke'!$O63*'Grundstücke'!$Q63)</f>
        <v/>
      </c>
      <c r="S63" s="12">
        <f>IF(OR('Grundstücke'!$O63="",'Grundstücke'!$R63=""),"",'Grundstücke'!$O63-'Grundstücke'!$R63)</f>
        <v/>
      </c>
      <c r="T63" s="14">
        <f>IF('Grundstücke'!$A63="","",IF(OR('Grundstücke'!$K63&lt;=0,'Grundstücke'!$M63&lt;=0,'Grundstücke'!$L63&lt;=0),"Bitte prüfen","OK"))</f>
        <v/>
      </c>
    </row>
    <row r="64" ht="21" customHeight="1">
      <c r="A64" s="5" t="n"/>
      <c r="B64" s="5" t="n"/>
      <c r="C64" s="5" t="n"/>
      <c r="D64" s="6" t="n"/>
      <c r="E64" s="5" t="n"/>
      <c r="F64" s="6" t="n"/>
      <c r="G64" s="5" t="n"/>
      <c r="H64" s="7" t="n"/>
      <c r="I64" s="7" t="n"/>
      <c r="J64" s="8" t="n"/>
      <c r="K64" s="9" t="n"/>
      <c r="L64" s="10">
        <f>IF('Grundstücke'!$F64="","",IFERROR(VLOOKUP('Grundstücke'!$F64,'Stammdaten'!$A$5:$B$20,2,FALSE),0.00031))</f>
        <v/>
      </c>
      <c r="M64" s="11" t="n"/>
      <c r="N64" s="12">
        <f>IF(OR('Grundstücke'!$A64="",'Grundstücke'!$K64="",'Grundstücke'!$L64=""),"",'Grundstücke'!$K64*'Grundstücke'!$L64)</f>
        <v/>
      </c>
      <c r="O64" s="12">
        <f>IF(OR('Grundstücke'!$A64="",'Grundstücke'!$N64="",'Grundstücke'!$M64=""),"",'Grundstücke'!$N64*'Grundstücke'!$M64/100)</f>
        <v/>
      </c>
      <c r="P64" s="12">
        <f>IF('Grundstücke'!$O64="","",'Grundstücke'!$O64/12)</f>
        <v/>
      </c>
      <c r="Q64" s="13" t="n"/>
      <c r="R64" s="12">
        <f>IF(OR('Grundstücke'!$O64="",'Grundstücke'!$Q64=""),"",'Grundstücke'!$O64*'Grundstücke'!$Q64)</f>
        <v/>
      </c>
      <c r="S64" s="12">
        <f>IF(OR('Grundstücke'!$O64="",'Grundstücke'!$R64=""),"",'Grundstücke'!$O64-'Grundstücke'!$R64)</f>
        <v/>
      </c>
      <c r="T64" s="14">
        <f>IF('Grundstücke'!$A64="","",IF(OR('Grundstücke'!$K64&lt;=0,'Grundstücke'!$M64&lt;=0,'Grundstücke'!$L64&lt;=0),"Bitte prüfen","OK"))</f>
        <v/>
      </c>
    </row>
    <row r="65" ht="21" customHeight="1">
      <c r="A65" s="5" t="n"/>
      <c r="B65" s="5" t="n"/>
      <c r="C65" s="5" t="n"/>
      <c r="D65" s="6" t="n"/>
      <c r="E65" s="5" t="n"/>
      <c r="F65" s="6" t="n"/>
      <c r="G65" s="5" t="n"/>
      <c r="H65" s="7" t="n"/>
      <c r="I65" s="7" t="n"/>
      <c r="J65" s="8" t="n"/>
      <c r="K65" s="9" t="n"/>
      <c r="L65" s="10">
        <f>IF('Grundstücke'!$F65="","",IFERROR(VLOOKUP('Grundstücke'!$F65,'Stammdaten'!$A$5:$B$20,2,FALSE),0.00031))</f>
        <v/>
      </c>
      <c r="M65" s="11" t="n"/>
      <c r="N65" s="12">
        <f>IF(OR('Grundstücke'!$A65="",'Grundstücke'!$K65="",'Grundstücke'!$L65=""),"",'Grundstücke'!$K65*'Grundstücke'!$L65)</f>
        <v/>
      </c>
      <c r="O65" s="12">
        <f>IF(OR('Grundstücke'!$A65="",'Grundstücke'!$N65="",'Grundstücke'!$M65=""),"",'Grundstücke'!$N65*'Grundstücke'!$M65/100)</f>
        <v/>
      </c>
      <c r="P65" s="12">
        <f>IF('Grundstücke'!$O65="","",'Grundstücke'!$O65/12)</f>
        <v/>
      </c>
      <c r="Q65" s="13" t="n"/>
      <c r="R65" s="12">
        <f>IF(OR('Grundstücke'!$O65="",'Grundstücke'!$Q65=""),"",'Grundstücke'!$O65*'Grundstücke'!$Q65)</f>
        <v/>
      </c>
      <c r="S65" s="12">
        <f>IF(OR('Grundstücke'!$O65="",'Grundstücke'!$R65=""),"",'Grundstücke'!$O65-'Grundstücke'!$R65)</f>
        <v/>
      </c>
      <c r="T65" s="14">
        <f>IF('Grundstücke'!$A65="","",IF(OR('Grundstücke'!$K65&lt;=0,'Grundstücke'!$M65&lt;=0,'Grundstücke'!$L65&lt;=0),"Bitte prüfen","OK"))</f>
        <v/>
      </c>
    </row>
    <row r="66" ht="21" customHeight="1">
      <c r="A66" s="5" t="n"/>
      <c r="B66" s="5" t="n"/>
      <c r="C66" s="5" t="n"/>
      <c r="D66" s="6" t="n"/>
      <c r="E66" s="5" t="n"/>
      <c r="F66" s="6" t="n"/>
      <c r="G66" s="5" t="n"/>
      <c r="H66" s="7" t="n"/>
      <c r="I66" s="7" t="n"/>
      <c r="J66" s="8" t="n"/>
      <c r="K66" s="9" t="n"/>
      <c r="L66" s="10">
        <f>IF('Grundstücke'!$F66="","",IFERROR(VLOOKUP('Grundstücke'!$F66,'Stammdaten'!$A$5:$B$20,2,FALSE),0.00031))</f>
        <v/>
      </c>
      <c r="M66" s="11" t="n"/>
      <c r="N66" s="12">
        <f>IF(OR('Grundstücke'!$A66="",'Grundstücke'!$K66="",'Grundstücke'!$L66=""),"",'Grundstücke'!$K66*'Grundstücke'!$L66)</f>
        <v/>
      </c>
      <c r="O66" s="12">
        <f>IF(OR('Grundstücke'!$A66="",'Grundstücke'!$N66="",'Grundstücke'!$M66=""),"",'Grundstücke'!$N66*'Grundstücke'!$M66/100)</f>
        <v/>
      </c>
      <c r="P66" s="12">
        <f>IF('Grundstücke'!$O66="","",'Grundstücke'!$O66/12)</f>
        <v/>
      </c>
      <c r="Q66" s="13" t="n"/>
      <c r="R66" s="12">
        <f>IF(OR('Grundstücke'!$O66="",'Grundstücke'!$Q66=""),"",'Grundstücke'!$O66*'Grundstücke'!$Q66)</f>
        <v/>
      </c>
      <c r="S66" s="12">
        <f>IF(OR('Grundstücke'!$O66="",'Grundstücke'!$R66=""),"",'Grundstücke'!$O66-'Grundstücke'!$R66)</f>
        <v/>
      </c>
      <c r="T66" s="14">
        <f>IF('Grundstücke'!$A66="","",IF(OR('Grundstücke'!$K66&lt;=0,'Grundstücke'!$M66&lt;=0,'Grundstücke'!$L66&lt;=0),"Bitte prüfen","OK"))</f>
        <v/>
      </c>
    </row>
    <row r="67" ht="21" customHeight="1">
      <c r="A67" s="5" t="n"/>
      <c r="B67" s="5" t="n"/>
      <c r="C67" s="5" t="n"/>
      <c r="D67" s="6" t="n"/>
      <c r="E67" s="5" t="n"/>
      <c r="F67" s="6" t="n"/>
      <c r="G67" s="5" t="n"/>
      <c r="H67" s="7" t="n"/>
      <c r="I67" s="7" t="n"/>
      <c r="J67" s="8" t="n"/>
      <c r="K67" s="9" t="n"/>
      <c r="L67" s="10">
        <f>IF('Grundstücke'!$F67="","",IFERROR(VLOOKUP('Grundstücke'!$F67,'Stammdaten'!$A$5:$B$20,2,FALSE),0.00031))</f>
        <v/>
      </c>
      <c r="M67" s="11" t="n"/>
      <c r="N67" s="12">
        <f>IF(OR('Grundstücke'!$A67="",'Grundstücke'!$K67="",'Grundstücke'!$L67=""),"",'Grundstücke'!$K67*'Grundstücke'!$L67)</f>
        <v/>
      </c>
      <c r="O67" s="12">
        <f>IF(OR('Grundstücke'!$A67="",'Grundstücke'!$N67="",'Grundstücke'!$M67=""),"",'Grundstücke'!$N67*'Grundstücke'!$M67/100)</f>
        <v/>
      </c>
      <c r="P67" s="12">
        <f>IF('Grundstücke'!$O67="","",'Grundstücke'!$O67/12)</f>
        <v/>
      </c>
      <c r="Q67" s="13" t="n"/>
      <c r="R67" s="12">
        <f>IF(OR('Grundstücke'!$O67="",'Grundstücke'!$Q67=""),"",'Grundstücke'!$O67*'Grundstücke'!$Q67)</f>
        <v/>
      </c>
      <c r="S67" s="12">
        <f>IF(OR('Grundstücke'!$O67="",'Grundstücke'!$R67=""),"",'Grundstücke'!$O67-'Grundstücke'!$R67)</f>
        <v/>
      </c>
      <c r="T67" s="14">
        <f>IF('Grundstücke'!$A67="","",IF(OR('Grundstücke'!$K67&lt;=0,'Grundstücke'!$M67&lt;=0,'Grundstücke'!$L67&lt;=0),"Bitte prüfen","OK"))</f>
        <v/>
      </c>
    </row>
    <row r="68" ht="21" customHeight="1">
      <c r="A68" s="5" t="n"/>
      <c r="B68" s="5" t="n"/>
      <c r="C68" s="5" t="n"/>
      <c r="D68" s="6" t="n"/>
      <c r="E68" s="5" t="n"/>
      <c r="F68" s="6" t="n"/>
      <c r="G68" s="5" t="n"/>
      <c r="H68" s="7" t="n"/>
      <c r="I68" s="7" t="n"/>
      <c r="J68" s="8" t="n"/>
      <c r="K68" s="9" t="n"/>
      <c r="L68" s="10">
        <f>IF('Grundstücke'!$F68="","",IFERROR(VLOOKUP('Grundstücke'!$F68,'Stammdaten'!$A$5:$B$20,2,FALSE),0.00031))</f>
        <v/>
      </c>
      <c r="M68" s="11" t="n"/>
      <c r="N68" s="12">
        <f>IF(OR('Grundstücke'!$A68="",'Grundstücke'!$K68="",'Grundstücke'!$L68=""),"",'Grundstücke'!$K68*'Grundstücke'!$L68)</f>
        <v/>
      </c>
      <c r="O68" s="12">
        <f>IF(OR('Grundstücke'!$A68="",'Grundstücke'!$N68="",'Grundstücke'!$M68=""),"",'Grundstücke'!$N68*'Grundstücke'!$M68/100)</f>
        <v/>
      </c>
      <c r="P68" s="12">
        <f>IF('Grundstücke'!$O68="","",'Grundstücke'!$O68/12)</f>
        <v/>
      </c>
      <c r="Q68" s="13" t="n"/>
      <c r="R68" s="12">
        <f>IF(OR('Grundstücke'!$O68="",'Grundstücke'!$Q68=""),"",'Grundstücke'!$O68*'Grundstücke'!$Q68)</f>
        <v/>
      </c>
      <c r="S68" s="12">
        <f>IF(OR('Grundstücke'!$O68="",'Grundstücke'!$R68=""),"",'Grundstücke'!$O68-'Grundstücke'!$R68)</f>
        <v/>
      </c>
      <c r="T68" s="14">
        <f>IF('Grundstücke'!$A68="","",IF(OR('Grundstücke'!$K68&lt;=0,'Grundstücke'!$M68&lt;=0,'Grundstücke'!$L68&lt;=0),"Bitte prüfen","OK"))</f>
        <v/>
      </c>
    </row>
    <row r="69" ht="21" customHeight="1">
      <c r="A69" s="5" t="n"/>
      <c r="B69" s="5" t="n"/>
      <c r="C69" s="5" t="n"/>
      <c r="D69" s="6" t="n"/>
      <c r="E69" s="5" t="n"/>
      <c r="F69" s="6" t="n"/>
      <c r="G69" s="5" t="n"/>
      <c r="H69" s="7" t="n"/>
      <c r="I69" s="7" t="n"/>
      <c r="J69" s="8" t="n"/>
      <c r="K69" s="9" t="n"/>
      <c r="L69" s="10">
        <f>IF('Grundstücke'!$F69="","",IFERROR(VLOOKUP('Grundstücke'!$F69,'Stammdaten'!$A$5:$B$20,2,FALSE),0.00031))</f>
        <v/>
      </c>
      <c r="M69" s="11" t="n"/>
      <c r="N69" s="12">
        <f>IF(OR('Grundstücke'!$A69="",'Grundstücke'!$K69="",'Grundstücke'!$L69=""),"",'Grundstücke'!$K69*'Grundstücke'!$L69)</f>
        <v/>
      </c>
      <c r="O69" s="12">
        <f>IF(OR('Grundstücke'!$A69="",'Grundstücke'!$N69="",'Grundstücke'!$M69=""),"",'Grundstücke'!$N69*'Grundstücke'!$M69/100)</f>
        <v/>
      </c>
      <c r="P69" s="12">
        <f>IF('Grundstücke'!$O69="","",'Grundstücke'!$O69/12)</f>
        <v/>
      </c>
      <c r="Q69" s="13" t="n"/>
      <c r="R69" s="12">
        <f>IF(OR('Grundstücke'!$O69="",'Grundstücke'!$Q69=""),"",'Grundstücke'!$O69*'Grundstücke'!$Q69)</f>
        <v/>
      </c>
      <c r="S69" s="12">
        <f>IF(OR('Grundstücke'!$O69="",'Grundstücke'!$R69=""),"",'Grundstücke'!$O69-'Grundstücke'!$R69)</f>
        <v/>
      </c>
      <c r="T69" s="14">
        <f>IF('Grundstücke'!$A69="","",IF(OR('Grundstücke'!$K69&lt;=0,'Grundstücke'!$M69&lt;=0,'Grundstücke'!$L69&lt;=0),"Bitte prüfen","OK"))</f>
        <v/>
      </c>
    </row>
    <row r="70" ht="21" customHeight="1">
      <c r="A70" s="5" t="n"/>
      <c r="B70" s="5" t="n"/>
      <c r="C70" s="5" t="n"/>
      <c r="D70" s="6" t="n"/>
      <c r="E70" s="5" t="n"/>
      <c r="F70" s="6" t="n"/>
      <c r="G70" s="5" t="n"/>
      <c r="H70" s="7" t="n"/>
      <c r="I70" s="7" t="n"/>
      <c r="J70" s="8" t="n"/>
      <c r="K70" s="9" t="n"/>
      <c r="L70" s="10">
        <f>IF('Grundstücke'!$F70="","",IFERROR(VLOOKUP('Grundstücke'!$F70,'Stammdaten'!$A$5:$B$20,2,FALSE),0.00031))</f>
        <v/>
      </c>
      <c r="M70" s="11" t="n"/>
      <c r="N70" s="12">
        <f>IF(OR('Grundstücke'!$A70="",'Grundstücke'!$K70="",'Grundstücke'!$L70=""),"",'Grundstücke'!$K70*'Grundstücke'!$L70)</f>
        <v/>
      </c>
      <c r="O70" s="12">
        <f>IF(OR('Grundstücke'!$A70="",'Grundstücke'!$N70="",'Grundstücke'!$M70=""),"",'Grundstücke'!$N70*'Grundstücke'!$M70/100)</f>
        <v/>
      </c>
      <c r="P70" s="12">
        <f>IF('Grundstücke'!$O70="","",'Grundstücke'!$O70/12)</f>
        <v/>
      </c>
      <c r="Q70" s="13" t="n"/>
      <c r="R70" s="12">
        <f>IF(OR('Grundstücke'!$O70="",'Grundstücke'!$Q70=""),"",'Grundstücke'!$O70*'Grundstücke'!$Q70)</f>
        <v/>
      </c>
      <c r="S70" s="12">
        <f>IF(OR('Grundstücke'!$O70="",'Grundstücke'!$R70=""),"",'Grundstücke'!$O70-'Grundstücke'!$R70)</f>
        <v/>
      </c>
      <c r="T70" s="14">
        <f>IF('Grundstücke'!$A70="","",IF(OR('Grundstücke'!$K70&lt;=0,'Grundstücke'!$M70&lt;=0,'Grundstücke'!$L70&lt;=0),"Bitte prüfen","OK"))</f>
        <v/>
      </c>
    </row>
    <row r="71" ht="21" customHeight="1">
      <c r="A71" s="5" t="n"/>
      <c r="B71" s="5" t="n"/>
      <c r="C71" s="5" t="n"/>
      <c r="D71" s="6" t="n"/>
      <c r="E71" s="5" t="n"/>
      <c r="F71" s="6" t="n"/>
      <c r="G71" s="5" t="n"/>
      <c r="H71" s="7" t="n"/>
      <c r="I71" s="7" t="n"/>
      <c r="J71" s="8" t="n"/>
      <c r="K71" s="9" t="n"/>
      <c r="L71" s="10">
        <f>IF('Grundstücke'!$F71="","",IFERROR(VLOOKUP('Grundstücke'!$F71,'Stammdaten'!$A$5:$B$20,2,FALSE),0.00031))</f>
        <v/>
      </c>
      <c r="M71" s="11" t="n"/>
      <c r="N71" s="12">
        <f>IF(OR('Grundstücke'!$A71="",'Grundstücke'!$K71="",'Grundstücke'!$L71=""),"",'Grundstücke'!$K71*'Grundstücke'!$L71)</f>
        <v/>
      </c>
      <c r="O71" s="12">
        <f>IF(OR('Grundstücke'!$A71="",'Grundstücke'!$N71="",'Grundstücke'!$M71=""),"",'Grundstücke'!$N71*'Grundstücke'!$M71/100)</f>
        <v/>
      </c>
      <c r="P71" s="12">
        <f>IF('Grundstücke'!$O71="","",'Grundstücke'!$O71/12)</f>
        <v/>
      </c>
      <c r="Q71" s="13" t="n"/>
      <c r="R71" s="12">
        <f>IF(OR('Grundstücke'!$O71="",'Grundstücke'!$Q71=""),"",'Grundstücke'!$O71*'Grundstücke'!$Q71)</f>
        <v/>
      </c>
      <c r="S71" s="12">
        <f>IF(OR('Grundstücke'!$O71="",'Grundstücke'!$R71=""),"",'Grundstücke'!$O71-'Grundstücke'!$R71)</f>
        <v/>
      </c>
      <c r="T71" s="14">
        <f>IF('Grundstücke'!$A71="","",IF(OR('Grundstücke'!$K71&lt;=0,'Grundstücke'!$M71&lt;=0,'Grundstücke'!$L71&lt;=0),"Bitte prüfen","OK"))</f>
        <v/>
      </c>
    </row>
    <row r="72" ht="21" customHeight="1">
      <c r="A72" s="5" t="n"/>
      <c r="B72" s="5" t="n"/>
      <c r="C72" s="5" t="n"/>
      <c r="D72" s="6" t="n"/>
      <c r="E72" s="5" t="n"/>
      <c r="F72" s="6" t="n"/>
      <c r="G72" s="5" t="n"/>
      <c r="H72" s="7" t="n"/>
      <c r="I72" s="7" t="n"/>
      <c r="J72" s="8" t="n"/>
      <c r="K72" s="9" t="n"/>
      <c r="L72" s="10">
        <f>IF('Grundstücke'!$F72="","",IFERROR(VLOOKUP('Grundstücke'!$F72,'Stammdaten'!$A$5:$B$20,2,FALSE),0.00031))</f>
        <v/>
      </c>
      <c r="M72" s="11" t="n"/>
      <c r="N72" s="12">
        <f>IF(OR('Grundstücke'!$A72="",'Grundstücke'!$K72="",'Grundstücke'!$L72=""),"",'Grundstücke'!$K72*'Grundstücke'!$L72)</f>
        <v/>
      </c>
      <c r="O72" s="12">
        <f>IF(OR('Grundstücke'!$A72="",'Grundstücke'!$N72="",'Grundstücke'!$M72=""),"",'Grundstücke'!$N72*'Grundstücke'!$M72/100)</f>
        <v/>
      </c>
      <c r="P72" s="12">
        <f>IF('Grundstücke'!$O72="","",'Grundstücke'!$O72/12)</f>
        <v/>
      </c>
      <c r="Q72" s="13" t="n"/>
      <c r="R72" s="12">
        <f>IF(OR('Grundstücke'!$O72="",'Grundstücke'!$Q72=""),"",'Grundstücke'!$O72*'Grundstücke'!$Q72)</f>
        <v/>
      </c>
      <c r="S72" s="12">
        <f>IF(OR('Grundstücke'!$O72="",'Grundstücke'!$R72=""),"",'Grundstücke'!$O72-'Grundstücke'!$R72)</f>
        <v/>
      </c>
      <c r="T72" s="14">
        <f>IF('Grundstücke'!$A72="","",IF(OR('Grundstücke'!$K72&lt;=0,'Grundstücke'!$M72&lt;=0,'Grundstücke'!$L72&lt;=0),"Bitte prüfen","OK"))</f>
        <v/>
      </c>
    </row>
    <row r="73" ht="21" customHeight="1">
      <c r="A73" s="5" t="n"/>
      <c r="B73" s="5" t="n"/>
      <c r="C73" s="5" t="n"/>
      <c r="D73" s="6" t="n"/>
      <c r="E73" s="5" t="n"/>
      <c r="F73" s="6" t="n"/>
      <c r="G73" s="5" t="n"/>
      <c r="H73" s="7" t="n"/>
      <c r="I73" s="7" t="n"/>
      <c r="J73" s="8" t="n"/>
      <c r="K73" s="9" t="n"/>
      <c r="L73" s="10">
        <f>IF('Grundstücke'!$F73="","",IFERROR(VLOOKUP('Grundstücke'!$F73,'Stammdaten'!$A$5:$B$20,2,FALSE),0.00031))</f>
        <v/>
      </c>
      <c r="M73" s="11" t="n"/>
      <c r="N73" s="12">
        <f>IF(OR('Grundstücke'!$A73="",'Grundstücke'!$K73="",'Grundstücke'!$L73=""),"",'Grundstücke'!$K73*'Grundstücke'!$L73)</f>
        <v/>
      </c>
      <c r="O73" s="12">
        <f>IF(OR('Grundstücke'!$A73="",'Grundstücke'!$N73="",'Grundstücke'!$M73=""),"",'Grundstücke'!$N73*'Grundstücke'!$M73/100)</f>
        <v/>
      </c>
      <c r="P73" s="12">
        <f>IF('Grundstücke'!$O73="","",'Grundstücke'!$O73/12)</f>
        <v/>
      </c>
      <c r="Q73" s="13" t="n"/>
      <c r="R73" s="12">
        <f>IF(OR('Grundstücke'!$O73="",'Grundstücke'!$Q73=""),"",'Grundstücke'!$O73*'Grundstücke'!$Q73)</f>
        <v/>
      </c>
      <c r="S73" s="12">
        <f>IF(OR('Grundstücke'!$O73="",'Grundstücke'!$R73=""),"",'Grundstücke'!$O73-'Grundstücke'!$R73)</f>
        <v/>
      </c>
      <c r="T73" s="14">
        <f>IF('Grundstücke'!$A73="","",IF(OR('Grundstücke'!$K73&lt;=0,'Grundstücke'!$M73&lt;=0,'Grundstücke'!$L73&lt;=0),"Bitte prüfen","OK"))</f>
        <v/>
      </c>
    </row>
    <row r="74" ht="21" customHeight="1">
      <c r="A74" s="5" t="n"/>
      <c r="B74" s="5" t="n"/>
      <c r="C74" s="5" t="n"/>
      <c r="D74" s="6" t="n"/>
      <c r="E74" s="5" t="n"/>
      <c r="F74" s="6" t="n"/>
      <c r="G74" s="5" t="n"/>
      <c r="H74" s="7" t="n"/>
      <c r="I74" s="7" t="n"/>
      <c r="J74" s="8" t="n"/>
      <c r="K74" s="9" t="n"/>
      <c r="L74" s="10">
        <f>IF('Grundstücke'!$F74="","",IFERROR(VLOOKUP('Grundstücke'!$F74,'Stammdaten'!$A$5:$B$20,2,FALSE),0.00031))</f>
        <v/>
      </c>
      <c r="M74" s="11" t="n"/>
      <c r="N74" s="12">
        <f>IF(OR('Grundstücke'!$A74="",'Grundstücke'!$K74="",'Grundstücke'!$L74=""),"",'Grundstücke'!$K74*'Grundstücke'!$L74)</f>
        <v/>
      </c>
      <c r="O74" s="12">
        <f>IF(OR('Grundstücke'!$A74="",'Grundstücke'!$N74="",'Grundstücke'!$M74=""),"",'Grundstücke'!$N74*'Grundstücke'!$M74/100)</f>
        <v/>
      </c>
      <c r="P74" s="12">
        <f>IF('Grundstücke'!$O74="","",'Grundstücke'!$O74/12)</f>
        <v/>
      </c>
      <c r="Q74" s="13" t="n"/>
      <c r="R74" s="12">
        <f>IF(OR('Grundstücke'!$O74="",'Grundstücke'!$Q74=""),"",'Grundstücke'!$O74*'Grundstücke'!$Q74)</f>
        <v/>
      </c>
      <c r="S74" s="12">
        <f>IF(OR('Grundstücke'!$O74="",'Grundstücke'!$R74=""),"",'Grundstücke'!$O74-'Grundstücke'!$R74)</f>
        <v/>
      </c>
      <c r="T74" s="14">
        <f>IF('Grundstücke'!$A74="","",IF(OR('Grundstücke'!$K74&lt;=0,'Grundstücke'!$M74&lt;=0,'Grundstücke'!$L74&lt;=0),"Bitte prüfen","OK"))</f>
        <v/>
      </c>
    </row>
    <row r="75" ht="21" customHeight="1">
      <c r="A75" s="5" t="n"/>
      <c r="B75" s="5" t="n"/>
      <c r="C75" s="5" t="n"/>
      <c r="D75" s="6" t="n"/>
      <c r="E75" s="5" t="n"/>
      <c r="F75" s="6" t="n"/>
      <c r="G75" s="5" t="n"/>
      <c r="H75" s="7" t="n"/>
      <c r="I75" s="7" t="n"/>
      <c r="J75" s="8" t="n"/>
      <c r="K75" s="9" t="n"/>
      <c r="L75" s="10">
        <f>IF('Grundstücke'!$F75="","",IFERROR(VLOOKUP('Grundstücke'!$F75,'Stammdaten'!$A$5:$B$20,2,FALSE),0.00031))</f>
        <v/>
      </c>
      <c r="M75" s="11" t="n"/>
      <c r="N75" s="12">
        <f>IF(OR('Grundstücke'!$A75="",'Grundstücke'!$K75="",'Grundstücke'!$L75=""),"",'Grundstücke'!$K75*'Grundstücke'!$L75)</f>
        <v/>
      </c>
      <c r="O75" s="12">
        <f>IF(OR('Grundstücke'!$A75="",'Grundstücke'!$N75="",'Grundstücke'!$M75=""),"",'Grundstücke'!$N75*'Grundstücke'!$M75/100)</f>
        <v/>
      </c>
      <c r="P75" s="12">
        <f>IF('Grundstücke'!$O75="","",'Grundstücke'!$O75/12)</f>
        <v/>
      </c>
      <c r="Q75" s="13" t="n"/>
      <c r="R75" s="12">
        <f>IF(OR('Grundstücke'!$O75="",'Grundstücke'!$Q75=""),"",'Grundstücke'!$O75*'Grundstücke'!$Q75)</f>
        <v/>
      </c>
      <c r="S75" s="12">
        <f>IF(OR('Grundstücke'!$O75="",'Grundstücke'!$R75=""),"",'Grundstücke'!$O75-'Grundstücke'!$R75)</f>
        <v/>
      </c>
      <c r="T75" s="14">
        <f>IF('Grundstücke'!$A75="","",IF(OR('Grundstücke'!$K75&lt;=0,'Grundstücke'!$M75&lt;=0,'Grundstücke'!$L75&lt;=0),"Bitte prüfen","OK"))</f>
        <v/>
      </c>
    </row>
    <row r="76" ht="21" customHeight="1">
      <c r="A76" s="5" t="n"/>
      <c r="B76" s="5" t="n"/>
      <c r="C76" s="5" t="n"/>
      <c r="D76" s="6" t="n"/>
      <c r="E76" s="5" t="n"/>
      <c r="F76" s="6" t="n"/>
      <c r="G76" s="5" t="n"/>
      <c r="H76" s="7" t="n"/>
      <c r="I76" s="7" t="n"/>
      <c r="J76" s="8" t="n"/>
      <c r="K76" s="9" t="n"/>
      <c r="L76" s="10">
        <f>IF('Grundstücke'!$F76="","",IFERROR(VLOOKUP('Grundstücke'!$F76,'Stammdaten'!$A$5:$B$20,2,FALSE),0.00031))</f>
        <v/>
      </c>
      <c r="M76" s="11" t="n"/>
      <c r="N76" s="12">
        <f>IF(OR('Grundstücke'!$A76="",'Grundstücke'!$K76="",'Grundstücke'!$L76=""),"",'Grundstücke'!$K76*'Grundstücke'!$L76)</f>
        <v/>
      </c>
      <c r="O76" s="12">
        <f>IF(OR('Grundstücke'!$A76="",'Grundstücke'!$N76="",'Grundstücke'!$M76=""),"",'Grundstücke'!$N76*'Grundstücke'!$M76/100)</f>
        <v/>
      </c>
      <c r="P76" s="12">
        <f>IF('Grundstücke'!$O76="","",'Grundstücke'!$O76/12)</f>
        <v/>
      </c>
      <c r="Q76" s="13" t="n"/>
      <c r="R76" s="12">
        <f>IF(OR('Grundstücke'!$O76="",'Grundstücke'!$Q76=""),"",'Grundstücke'!$O76*'Grundstücke'!$Q76)</f>
        <v/>
      </c>
      <c r="S76" s="12">
        <f>IF(OR('Grundstücke'!$O76="",'Grundstücke'!$R76=""),"",'Grundstücke'!$O76-'Grundstücke'!$R76)</f>
        <v/>
      </c>
      <c r="T76" s="14">
        <f>IF('Grundstücke'!$A76="","",IF(OR('Grundstücke'!$K76&lt;=0,'Grundstücke'!$M76&lt;=0,'Grundstücke'!$L76&lt;=0),"Bitte prüfen","OK"))</f>
        <v/>
      </c>
    </row>
    <row r="77" ht="21" customHeight="1">
      <c r="A77" s="5" t="n"/>
      <c r="B77" s="5" t="n"/>
      <c r="C77" s="5" t="n"/>
      <c r="D77" s="6" t="n"/>
      <c r="E77" s="5" t="n"/>
      <c r="F77" s="6" t="n"/>
      <c r="G77" s="5" t="n"/>
      <c r="H77" s="7" t="n"/>
      <c r="I77" s="7" t="n"/>
      <c r="J77" s="8" t="n"/>
      <c r="K77" s="9" t="n"/>
      <c r="L77" s="10">
        <f>IF('Grundstücke'!$F77="","",IFERROR(VLOOKUP('Grundstücke'!$F77,'Stammdaten'!$A$5:$B$20,2,FALSE),0.00031))</f>
        <v/>
      </c>
      <c r="M77" s="11" t="n"/>
      <c r="N77" s="12">
        <f>IF(OR('Grundstücke'!$A77="",'Grundstücke'!$K77="",'Grundstücke'!$L77=""),"",'Grundstücke'!$K77*'Grundstücke'!$L77)</f>
        <v/>
      </c>
      <c r="O77" s="12">
        <f>IF(OR('Grundstücke'!$A77="",'Grundstücke'!$N77="",'Grundstücke'!$M77=""),"",'Grundstücke'!$N77*'Grundstücke'!$M77/100)</f>
        <v/>
      </c>
      <c r="P77" s="12">
        <f>IF('Grundstücke'!$O77="","",'Grundstücke'!$O77/12)</f>
        <v/>
      </c>
      <c r="Q77" s="13" t="n"/>
      <c r="R77" s="12">
        <f>IF(OR('Grundstücke'!$O77="",'Grundstücke'!$Q77=""),"",'Grundstücke'!$O77*'Grundstücke'!$Q77)</f>
        <v/>
      </c>
      <c r="S77" s="12">
        <f>IF(OR('Grundstücke'!$O77="",'Grundstücke'!$R77=""),"",'Grundstücke'!$O77-'Grundstücke'!$R77)</f>
        <v/>
      </c>
      <c r="T77" s="14">
        <f>IF('Grundstücke'!$A77="","",IF(OR('Grundstücke'!$K77&lt;=0,'Grundstücke'!$M77&lt;=0,'Grundstücke'!$L77&lt;=0),"Bitte prüfen","OK"))</f>
        <v/>
      </c>
    </row>
    <row r="78" ht="21" customHeight="1">
      <c r="A78" s="5" t="n"/>
      <c r="B78" s="5" t="n"/>
      <c r="C78" s="5" t="n"/>
      <c r="D78" s="6" t="n"/>
      <c r="E78" s="5" t="n"/>
      <c r="F78" s="6" t="n"/>
      <c r="G78" s="5" t="n"/>
      <c r="H78" s="7" t="n"/>
      <c r="I78" s="7" t="n"/>
      <c r="J78" s="8" t="n"/>
      <c r="K78" s="9" t="n"/>
      <c r="L78" s="10">
        <f>IF('Grundstücke'!$F78="","",IFERROR(VLOOKUP('Grundstücke'!$F78,'Stammdaten'!$A$5:$B$20,2,FALSE),0.00031))</f>
        <v/>
      </c>
      <c r="M78" s="11" t="n"/>
      <c r="N78" s="12">
        <f>IF(OR('Grundstücke'!$A78="",'Grundstücke'!$K78="",'Grundstücke'!$L78=""),"",'Grundstücke'!$K78*'Grundstücke'!$L78)</f>
        <v/>
      </c>
      <c r="O78" s="12">
        <f>IF(OR('Grundstücke'!$A78="",'Grundstücke'!$N78="",'Grundstücke'!$M78=""),"",'Grundstücke'!$N78*'Grundstücke'!$M78/100)</f>
        <v/>
      </c>
      <c r="P78" s="12">
        <f>IF('Grundstücke'!$O78="","",'Grundstücke'!$O78/12)</f>
        <v/>
      </c>
      <c r="Q78" s="13" t="n"/>
      <c r="R78" s="12">
        <f>IF(OR('Grundstücke'!$O78="",'Grundstücke'!$Q78=""),"",'Grundstücke'!$O78*'Grundstücke'!$Q78)</f>
        <v/>
      </c>
      <c r="S78" s="12">
        <f>IF(OR('Grundstücke'!$O78="",'Grundstücke'!$R78=""),"",'Grundstücke'!$O78-'Grundstücke'!$R78)</f>
        <v/>
      </c>
      <c r="T78" s="14">
        <f>IF('Grundstücke'!$A78="","",IF(OR('Grundstücke'!$K78&lt;=0,'Grundstücke'!$M78&lt;=0,'Grundstücke'!$L78&lt;=0),"Bitte prüfen","OK"))</f>
        <v/>
      </c>
    </row>
    <row r="79" ht="21" customHeight="1">
      <c r="A79" s="5" t="n"/>
      <c r="B79" s="5" t="n"/>
      <c r="C79" s="5" t="n"/>
      <c r="D79" s="6" t="n"/>
      <c r="E79" s="5" t="n"/>
      <c r="F79" s="6" t="n"/>
      <c r="G79" s="5" t="n"/>
      <c r="H79" s="7" t="n"/>
      <c r="I79" s="7" t="n"/>
      <c r="J79" s="8" t="n"/>
      <c r="K79" s="9" t="n"/>
      <c r="L79" s="10">
        <f>IF('Grundstücke'!$F79="","",IFERROR(VLOOKUP('Grundstücke'!$F79,'Stammdaten'!$A$5:$B$20,2,FALSE),0.00031))</f>
        <v/>
      </c>
      <c r="M79" s="11" t="n"/>
      <c r="N79" s="12">
        <f>IF(OR('Grundstücke'!$A79="",'Grundstücke'!$K79="",'Grundstücke'!$L79=""),"",'Grundstücke'!$K79*'Grundstücke'!$L79)</f>
        <v/>
      </c>
      <c r="O79" s="12">
        <f>IF(OR('Grundstücke'!$A79="",'Grundstücke'!$N79="",'Grundstücke'!$M79=""),"",'Grundstücke'!$N79*'Grundstücke'!$M79/100)</f>
        <v/>
      </c>
      <c r="P79" s="12">
        <f>IF('Grundstücke'!$O79="","",'Grundstücke'!$O79/12)</f>
        <v/>
      </c>
      <c r="Q79" s="13" t="n"/>
      <c r="R79" s="12">
        <f>IF(OR('Grundstücke'!$O79="",'Grundstücke'!$Q79=""),"",'Grundstücke'!$O79*'Grundstücke'!$Q79)</f>
        <v/>
      </c>
      <c r="S79" s="12">
        <f>IF(OR('Grundstücke'!$O79="",'Grundstücke'!$R79=""),"",'Grundstücke'!$O79-'Grundstücke'!$R79)</f>
        <v/>
      </c>
      <c r="T79" s="14">
        <f>IF('Grundstücke'!$A79="","",IF(OR('Grundstücke'!$K79&lt;=0,'Grundstücke'!$M79&lt;=0,'Grundstücke'!$L79&lt;=0),"Bitte prüfen","OK"))</f>
        <v/>
      </c>
    </row>
    <row r="80" ht="21" customHeight="1">
      <c r="A80" s="5" t="n"/>
      <c r="B80" s="5" t="n"/>
      <c r="C80" s="5" t="n"/>
      <c r="D80" s="6" t="n"/>
      <c r="E80" s="5" t="n"/>
      <c r="F80" s="6" t="n"/>
      <c r="G80" s="5" t="n"/>
      <c r="H80" s="7" t="n"/>
      <c r="I80" s="7" t="n"/>
      <c r="J80" s="8" t="n"/>
      <c r="K80" s="9" t="n"/>
      <c r="L80" s="10">
        <f>IF('Grundstücke'!$F80="","",IFERROR(VLOOKUP('Grundstücke'!$F80,'Stammdaten'!$A$5:$B$20,2,FALSE),0.00031))</f>
        <v/>
      </c>
      <c r="M80" s="11" t="n"/>
      <c r="N80" s="12">
        <f>IF(OR('Grundstücke'!$A80="",'Grundstücke'!$K80="",'Grundstücke'!$L80=""),"",'Grundstücke'!$K80*'Grundstücke'!$L80)</f>
        <v/>
      </c>
      <c r="O80" s="12">
        <f>IF(OR('Grundstücke'!$A80="",'Grundstücke'!$N80="",'Grundstücke'!$M80=""),"",'Grundstücke'!$N80*'Grundstücke'!$M80/100)</f>
        <v/>
      </c>
      <c r="P80" s="12">
        <f>IF('Grundstücke'!$O80="","",'Grundstücke'!$O80/12)</f>
        <v/>
      </c>
      <c r="Q80" s="13" t="n"/>
      <c r="R80" s="12">
        <f>IF(OR('Grundstücke'!$O80="",'Grundstücke'!$Q80=""),"",'Grundstücke'!$O80*'Grundstücke'!$Q80)</f>
        <v/>
      </c>
      <c r="S80" s="12">
        <f>IF(OR('Grundstücke'!$O80="",'Grundstücke'!$R80=""),"",'Grundstücke'!$O80-'Grundstücke'!$R80)</f>
        <v/>
      </c>
      <c r="T80" s="14">
        <f>IF('Grundstücke'!$A80="","",IF(OR('Grundstücke'!$K80&lt;=0,'Grundstücke'!$M80&lt;=0,'Grundstücke'!$L80&lt;=0),"Bitte prüfen","OK"))</f>
        <v/>
      </c>
    </row>
    <row r="81" ht="21" customHeight="1">
      <c r="A81" s="5" t="n"/>
      <c r="B81" s="5" t="n"/>
      <c r="C81" s="5" t="n"/>
      <c r="D81" s="6" t="n"/>
      <c r="E81" s="5" t="n"/>
      <c r="F81" s="6" t="n"/>
      <c r="G81" s="5" t="n"/>
      <c r="H81" s="7" t="n"/>
      <c r="I81" s="7" t="n"/>
      <c r="J81" s="8" t="n"/>
      <c r="K81" s="9" t="n"/>
      <c r="L81" s="10">
        <f>IF('Grundstücke'!$F81="","",IFERROR(VLOOKUP('Grundstücke'!$F81,'Stammdaten'!$A$5:$B$20,2,FALSE),0.00031))</f>
        <v/>
      </c>
      <c r="M81" s="11" t="n"/>
      <c r="N81" s="12">
        <f>IF(OR('Grundstücke'!$A81="",'Grundstücke'!$K81="",'Grundstücke'!$L81=""),"",'Grundstücke'!$K81*'Grundstücke'!$L81)</f>
        <v/>
      </c>
      <c r="O81" s="12">
        <f>IF(OR('Grundstücke'!$A81="",'Grundstücke'!$N81="",'Grundstücke'!$M81=""),"",'Grundstücke'!$N81*'Grundstücke'!$M81/100)</f>
        <v/>
      </c>
      <c r="P81" s="12">
        <f>IF('Grundstücke'!$O81="","",'Grundstücke'!$O81/12)</f>
        <v/>
      </c>
      <c r="Q81" s="13" t="n"/>
      <c r="R81" s="12">
        <f>IF(OR('Grundstücke'!$O81="",'Grundstücke'!$Q81=""),"",'Grundstücke'!$O81*'Grundstücke'!$Q81)</f>
        <v/>
      </c>
      <c r="S81" s="12">
        <f>IF(OR('Grundstücke'!$O81="",'Grundstücke'!$R81=""),"",'Grundstücke'!$O81-'Grundstücke'!$R81)</f>
        <v/>
      </c>
      <c r="T81" s="14">
        <f>IF('Grundstücke'!$A81="","",IF(OR('Grundstücke'!$K81&lt;=0,'Grundstücke'!$M81&lt;=0,'Grundstücke'!$L81&lt;=0),"Bitte prüfen","OK"))</f>
        <v/>
      </c>
    </row>
    <row r="82" ht="21" customHeight="1">
      <c r="A82" s="5" t="n"/>
      <c r="B82" s="5" t="n"/>
      <c r="C82" s="5" t="n"/>
      <c r="D82" s="6" t="n"/>
      <c r="E82" s="5" t="n"/>
      <c r="F82" s="6" t="n"/>
      <c r="G82" s="5" t="n"/>
      <c r="H82" s="7" t="n"/>
      <c r="I82" s="7" t="n"/>
      <c r="J82" s="8" t="n"/>
      <c r="K82" s="9" t="n"/>
      <c r="L82" s="10">
        <f>IF('Grundstücke'!$F82="","",IFERROR(VLOOKUP('Grundstücke'!$F82,'Stammdaten'!$A$5:$B$20,2,FALSE),0.00031))</f>
        <v/>
      </c>
      <c r="M82" s="11" t="n"/>
      <c r="N82" s="12">
        <f>IF(OR('Grundstücke'!$A82="",'Grundstücke'!$K82="",'Grundstücke'!$L82=""),"",'Grundstücke'!$K82*'Grundstücke'!$L82)</f>
        <v/>
      </c>
      <c r="O82" s="12">
        <f>IF(OR('Grundstücke'!$A82="",'Grundstücke'!$N82="",'Grundstücke'!$M82=""),"",'Grundstücke'!$N82*'Grundstücke'!$M82/100)</f>
        <v/>
      </c>
      <c r="P82" s="12">
        <f>IF('Grundstücke'!$O82="","",'Grundstücke'!$O82/12)</f>
        <v/>
      </c>
      <c r="Q82" s="13" t="n"/>
      <c r="R82" s="12">
        <f>IF(OR('Grundstücke'!$O82="",'Grundstücke'!$Q82=""),"",'Grundstücke'!$O82*'Grundstücke'!$Q82)</f>
        <v/>
      </c>
      <c r="S82" s="12">
        <f>IF(OR('Grundstücke'!$O82="",'Grundstücke'!$R82=""),"",'Grundstücke'!$O82-'Grundstücke'!$R82)</f>
        <v/>
      </c>
      <c r="T82" s="14">
        <f>IF('Grundstücke'!$A82="","",IF(OR('Grundstücke'!$K82&lt;=0,'Grundstücke'!$M82&lt;=0,'Grundstücke'!$L82&lt;=0),"Bitte prüfen","OK"))</f>
        <v/>
      </c>
    </row>
    <row r="83" ht="21" customHeight="1">
      <c r="A83" s="5" t="n"/>
      <c r="B83" s="5" t="n"/>
      <c r="C83" s="5" t="n"/>
      <c r="D83" s="6" t="n"/>
      <c r="E83" s="5" t="n"/>
      <c r="F83" s="6" t="n"/>
      <c r="G83" s="5" t="n"/>
      <c r="H83" s="7" t="n"/>
      <c r="I83" s="7" t="n"/>
      <c r="J83" s="8" t="n"/>
      <c r="K83" s="9" t="n"/>
      <c r="L83" s="10">
        <f>IF('Grundstücke'!$F83="","",IFERROR(VLOOKUP('Grundstücke'!$F83,'Stammdaten'!$A$5:$B$20,2,FALSE),0.00031))</f>
        <v/>
      </c>
      <c r="M83" s="11" t="n"/>
      <c r="N83" s="12">
        <f>IF(OR('Grundstücke'!$A83="",'Grundstücke'!$K83="",'Grundstücke'!$L83=""),"",'Grundstücke'!$K83*'Grundstücke'!$L83)</f>
        <v/>
      </c>
      <c r="O83" s="12">
        <f>IF(OR('Grundstücke'!$A83="",'Grundstücke'!$N83="",'Grundstücke'!$M83=""),"",'Grundstücke'!$N83*'Grundstücke'!$M83/100)</f>
        <v/>
      </c>
      <c r="P83" s="12">
        <f>IF('Grundstücke'!$O83="","",'Grundstücke'!$O83/12)</f>
        <v/>
      </c>
      <c r="Q83" s="13" t="n"/>
      <c r="R83" s="12">
        <f>IF(OR('Grundstücke'!$O83="",'Grundstücke'!$Q83=""),"",'Grundstücke'!$O83*'Grundstücke'!$Q83)</f>
        <v/>
      </c>
      <c r="S83" s="12">
        <f>IF(OR('Grundstücke'!$O83="",'Grundstücke'!$R83=""),"",'Grundstücke'!$O83-'Grundstücke'!$R83)</f>
        <v/>
      </c>
      <c r="T83" s="14">
        <f>IF('Grundstücke'!$A83="","",IF(OR('Grundstücke'!$K83&lt;=0,'Grundstücke'!$M83&lt;=0,'Grundstücke'!$L83&lt;=0),"Bitte prüfen","OK"))</f>
        <v/>
      </c>
    </row>
    <row r="84" ht="21" customHeight="1">
      <c r="A84" s="5" t="n"/>
      <c r="B84" s="5" t="n"/>
      <c r="C84" s="5" t="n"/>
      <c r="D84" s="6" t="n"/>
      <c r="E84" s="5" t="n"/>
      <c r="F84" s="6" t="n"/>
      <c r="G84" s="5" t="n"/>
      <c r="H84" s="7" t="n"/>
      <c r="I84" s="7" t="n"/>
      <c r="J84" s="8" t="n"/>
      <c r="K84" s="9" t="n"/>
      <c r="L84" s="10">
        <f>IF('Grundstücke'!$F84="","",IFERROR(VLOOKUP('Grundstücke'!$F84,'Stammdaten'!$A$5:$B$20,2,FALSE),0.00031))</f>
        <v/>
      </c>
      <c r="M84" s="11" t="n"/>
      <c r="N84" s="12">
        <f>IF(OR('Grundstücke'!$A84="",'Grundstücke'!$K84="",'Grundstücke'!$L84=""),"",'Grundstücke'!$K84*'Grundstücke'!$L84)</f>
        <v/>
      </c>
      <c r="O84" s="12">
        <f>IF(OR('Grundstücke'!$A84="",'Grundstücke'!$N84="",'Grundstücke'!$M84=""),"",'Grundstücke'!$N84*'Grundstücke'!$M84/100)</f>
        <v/>
      </c>
      <c r="P84" s="12">
        <f>IF('Grundstücke'!$O84="","",'Grundstücke'!$O84/12)</f>
        <v/>
      </c>
      <c r="Q84" s="13" t="n"/>
      <c r="R84" s="12">
        <f>IF(OR('Grundstücke'!$O84="",'Grundstücke'!$Q84=""),"",'Grundstücke'!$O84*'Grundstücke'!$Q84)</f>
        <v/>
      </c>
      <c r="S84" s="12">
        <f>IF(OR('Grundstücke'!$O84="",'Grundstücke'!$R84=""),"",'Grundstücke'!$O84-'Grundstücke'!$R84)</f>
        <v/>
      </c>
      <c r="T84" s="14">
        <f>IF('Grundstücke'!$A84="","",IF(OR('Grundstücke'!$K84&lt;=0,'Grundstücke'!$M84&lt;=0,'Grundstücke'!$L84&lt;=0),"Bitte prüfen","OK"))</f>
        <v/>
      </c>
    </row>
    <row r="85" ht="21" customHeight="1">
      <c r="A85" s="5" t="n"/>
      <c r="B85" s="5" t="n"/>
      <c r="C85" s="5" t="n"/>
      <c r="D85" s="6" t="n"/>
      <c r="E85" s="5" t="n"/>
      <c r="F85" s="6" t="n"/>
      <c r="G85" s="5" t="n"/>
      <c r="H85" s="7" t="n"/>
      <c r="I85" s="7" t="n"/>
      <c r="J85" s="8" t="n"/>
      <c r="K85" s="9" t="n"/>
      <c r="L85" s="10">
        <f>IF('Grundstücke'!$F85="","",IFERROR(VLOOKUP('Grundstücke'!$F85,'Stammdaten'!$A$5:$B$20,2,FALSE),0.00031))</f>
        <v/>
      </c>
      <c r="M85" s="11" t="n"/>
      <c r="N85" s="12">
        <f>IF(OR('Grundstücke'!$A85="",'Grundstücke'!$K85="",'Grundstücke'!$L85=""),"",'Grundstücke'!$K85*'Grundstücke'!$L85)</f>
        <v/>
      </c>
      <c r="O85" s="12">
        <f>IF(OR('Grundstücke'!$A85="",'Grundstücke'!$N85="",'Grundstücke'!$M85=""),"",'Grundstücke'!$N85*'Grundstücke'!$M85/100)</f>
        <v/>
      </c>
      <c r="P85" s="12">
        <f>IF('Grundstücke'!$O85="","",'Grundstücke'!$O85/12)</f>
        <v/>
      </c>
      <c r="Q85" s="13" t="n"/>
      <c r="R85" s="12">
        <f>IF(OR('Grundstücke'!$O85="",'Grundstücke'!$Q85=""),"",'Grundstücke'!$O85*'Grundstücke'!$Q85)</f>
        <v/>
      </c>
      <c r="S85" s="12">
        <f>IF(OR('Grundstücke'!$O85="",'Grundstücke'!$R85=""),"",'Grundstücke'!$O85-'Grundstücke'!$R85)</f>
        <v/>
      </c>
      <c r="T85" s="14">
        <f>IF('Grundstücke'!$A85="","",IF(OR('Grundstücke'!$K85&lt;=0,'Grundstücke'!$M85&lt;=0,'Grundstücke'!$L85&lt;=0),"Bitte prüfen","OK"))</f>
        <v/>
      </c>
    </row>
    <row r="86" ht="21" customHeight="1">
      <c r="A86" s="5" t="n"/>
      <c r="B86" s="5" t="n"/>
      <c r="C86" s="5" t="n"/>
      <c r="D86" s="6" t="n"/>
      <c r="E86" s="5" t="n"/>
      <c r="F86" s="6" t="n"/>
      <c r="G86" s="5" t="n"/>
      <c r="H86" s="7" t="n"/>
      <c r="I86" s="7" t="n"/>
      <c r="J86" s="8" t="n"/>
      <c r="K86" s="9" t="n"/>
      <c r="L86" s="10">
        <f>IF('Grundstücke'!$F86="","",IFERROR(VLOOKUP('Grundstücke'!$F86,'Stammdaten'!$A$5:$B$20,2,FALSE),0.00031))</f>
        <v/>
      </c>
      <c r="M86" s="11" t="n"/>
      <c r="N86" s="12">
        <f>IF(OR('Grundstücke'!$A86="",'Grundstücke'!$K86="",'Grundstücke'!$L86=""),"",'Grundstücke'!$K86*'Grundstücke'!$L86)</f>
        <v/>
      </c>
      <c r="O86" s="12">
        <f>IF(OR('Grundstücke'!$A86="",'Grundstücke'!$N86="",'Grundstücke'!$M86=""),"",'Grundstücke'!$N86*'Grundstücke'!$M86/100)</f>
        <v/>
      </c>
      <c r="P86" s="12">
        <f>IF('Grundstücke'!$O86="","",'Grundstücke'!$O86/12)</f>
        <v/>
      </c>
      <c r="Q86" s="13" t="n"/>
      <c r="R86" s="12">
        <f>IF(OR('Grundstücke'!$O86="",'Grundstücke'!$Q86=""),"",'Grundstücke'!$O86*'Grundstücke'!$Q86)</f>
        <v/>
      </c>
      <c r="S86" s="12">
        <f>IF(OR('Grundstücke'!$O86="",'Grundstücke'!$R86=""),"",'Grundstücke'!$O86-'Grundstücke'!$R86)</f>
        <v/>
      </c>
      <c r="T86" s="14">
        <f>IF('Grundstücke'!$A86="","",IF(OR('Grundstücke'!$K86&lt;=0,'Grundstücke'!$M86&lt;=0,'Grundstücke'!$L86&lt;=0),"Bitte prüfen","OK"))</f>
        <v/>
      </c>
    </row>
    <row r="87" ht="21" customHeight="1">
      <c r="A87" s="5" t="n"/>
      <c r="B87" s="5" t="n"/>
      <c r="C87" s="5" t="n"/>
      <c r="D87" s="6" t="n"/>
      <c r="E87" s="5" t="n"/>
      <c r="F87" s="6" t="n"/>
      <c r="G87" s="5" t="n"/>
      <c r="H87" s="7" t="n"/>
      <c r="I87" s="7" t="n"/>
      <c r="J87" s="8" t="n"/>
      <c r="K87" s="9" t="n"/>
      <c r="L87" s="10">
        <f>IF('Grundstücke'!$F87="","",IFERROR(VLOOKUP('Grundstücke'!$F87,'Stammdaten'!$A$5:$B$20,2,FALSE),0.00031))</f>
        <v/>
      </c>
      <c r="M87" s="11" t="n"/>
      <c r="N87" s="12">
        <f>IF(OR('Grundstücke'!$A87="",'Grundstücke'!$K87="",'Grundstücke'!$L87=""),"",'Grundstücke'!$K87*'Grundstücke'!$L87)</f>
        <v/>
      </c>
      <c r="O87" s="12">
        <f>IF(OR('Grundstücke'!$A87="",'Grundstücke'!$N87="",'Grundstücke'!$M87=""),"",'Grundstücke'!$N87*'Grundstücke'!$M87/100)</f>
        <v/>
      </c>
      <c r="P87" s="12">
        <f>IF('Grundstücke'!$O87="","",'Grundstücke'!$O87/12)</f>
        <v/>
      </c>
      <c r="Q87" s="13" t="n"/>
      <c r="R87" s="12">
        <f>IF(OR('Grundstücke'!$O87="",'Grundstücke'!$Q87=""),"",'Grundstücke'!$O87*'Grundstücke'!$Q87)</f>
        <v/>
      </c>
      <c r="S87" s="12">
        <f>IF(OR('Grundstücke'!$O87="",'Grundstücke'!$R87=""),"",'Grundstücke'!$O87-'Grundstücke'!$R87)</f>
        <v/>
      </c>
      <c r="T87" s="14">
        <f>IF('Grundstücke'!$A87="","",IF(OR('Grundstücke'!$K87&lt;=0,'Grundstücke'!$M87&lt;=0,'Grundstücke'!$L87&lt;=0),"Bitte prüfen","OK"))</f>
        <v/>
      </c>
    </row>
    <row r="88" ht="21" customHeight="1">
      <c r="A88" s="5" t="n"/>
      <c r="B88" s="5" t="n"/>
      <c r="C88" s="5" t="n"/>
      <c r="D88" s="6" t="n"/>
      <c r="E88" s="5" t="n"/>
      <c r="F88" s="6" t="n"/>
      <c r="G88" s="5" t="n"/>
      <c r="H88" s="7" t="n"/>
      <c r="I88" s="7" t="n"/>
      <c r="J88" s="8" t="n"/>
      <c r="K88" s="9" t="n"/>
      <c r="L88" s="10">
        <f>IF('Grundstücke'!$F88="","",IFERROR(VLOOKUP('Grundstücke'!$F88,'Stammdaten'!$A$5:$B$20,2,FALSE),0.00031))</f>
        <v/>
      </c>
      <c r="M88" s="11" t="n"/>
      <c r="N88" s="12">
        <f>IF(OR('Grundstücke'!$A88="",'Grundstücke'!$K88="",'Grundstücke'!$L88=""),"",'Grundstücke'!$K88*'Grundstücke'!$L88)</f>
        <v/>
      </c>
      <c r="O88" s="12">
        <f>IF(OR('Grundstücke'!$A88="",'Grundstücke'!$N88="",'Grundstücke'!$M88=""),"",'Grundstücke'!$N88*'Grundstücke'!$M88/100)</f>
        <v/>
      </c>
      <c r="P88" s="12">
        <f>IF('Grundstücke'!$O88="","",'Grundstücke'!$O88/12)</f>
        <v/>
      </c>
      <c r="Q88" s="13" t="n"/>
      <c r="R88" s="12">
        <f>IF(OR('Grundstücke'!$O88="",'Grundstücke'!$Q88=""),"",'Grundstücke'!$O88*'Grundstücke'!$Q88)</f>
        <v/>
      </c>
      <c r="S88" s="12">
        <f>IF(OR('Grundstücke'!$O88="",'Grundstücke'!$R88=""),"",'Grundstücke'!$O88-'Grundstücke'!$R88)</f>
        <v/>
      </c>
      <c r="T88" s="14">
        <f>IF('Grundstücke'!$A88="","",IF(OR('Grundstücke'!$K88&lt;=0,'Grundstücke'!$M88&lt;=0,'Grundstücke'!$L88&lt;=0),"Bitte prüfen","OK"))</f>
        <v/>
      </c>
    </row>
    <row r="89" ht="21" customHeight="1">
      <c r="A89" s="5" t="n"/>
      <c r="B89" s="5" t="n"/>
      <c r="C89" s="5" t="n"/>
      <c r="D89" s="6" t="n"/>
      <c r="E89" s="5" t="n"/>
      <c r="F89" s="6" t="n"/>
      <c r="G89" s="5" t="n"/>
      <c r="H89" s="7" t="n"/>
      <c r="I89" s="7" t="n"/>
      <c r="J89" s="8" t="n"/>
      <c r="K89" s="9" t="n"/>
      <c r="L89" s="10">
        <f>IF('Grundstücke'!$F89="","",IFERROR(VLOOKUP('Grundstücke'!$F89,'Stammdaten'!$A$5:$B$20,2,FALSE),0.00031))</f>
        <v/>
      </c>
      <c r="M89" s="11" t="n"/>
      <c r="N89" s="12">
        <f>IF(OR('Grundstücke'!$A89="",'Grundstücke'!$K89="",'Grundstücke'!$L89=""),"",'Grundstücke'!$K89*'Grundstücke'!$L89)</f>
        <v/>
      </c>
      <c r="O89" s="12">
        <f>IF(OR('Grundstücke'!$A89="",'Grundstücke'!$N89="",'Grundstücke'!$M89=""),"",'Grundstücke'!$N89*'Grundstücke'!$M89/100)</f>
        <v/>
      </c>
      <c r="P89" s="12">
        <f>IF('Grundstücke'!$O89="","",'Grundstücke'!$O89/12)</f>
        <v/>
      </c>
      <c r="Q89" s="13" t="n"/>
      <c r="R89" s="12">
        <f>IF(OR('Grundstücke'!$O89="",'Grundstücke'!$Q89=""),"",'Grundstücke'!$O89*'Grundstücke'!$Q89)</f>
        <v/>
      </c>
      <c r="S89" s="12">
        <f>IF(OR('Grundstücke'!$O89="",'Grundstücke'!$R89=""),"",'Grundstücke'!$O89-'Grundstücke'!$R89)</f>
        <v/>
      </c>
      <c r="T89" s="14">
        <f>IF('Grundstücke'!$A89="","",IF(OR('Grundstücke'!$K89&lt;=0,'Grundstücke'!$M89&lt;=0,'Grundstücke'!$L89&lt;=0),"Bitte prüfen","OK"))</f>
        <v/>
      </c>
    </row>
    <row r="90" ht="21" customHeight="1">
      <c r="A90" s="5" t="n"/>
      <c r="B90" s="5" t="n"/>
      <c r="C90" s="5" t="n"/>
      <c r="D90" s="6" t="n"/>
      <c r="E90" s="5" t="n"/>
      <c r="F90" s="6" t="n"/>
      <c r="G90" s="5" t="n"/>
      <c r="H90" s="7" t="n"/>
      <c r="I90" s="7" t="n"/>
      <c r="J90" s="8" t="n"/>
      <c r="K90" s="9" t="n"/>
      <c r="L90" s="10">
        <f>IF('Grundstücke'!$F90="","",IFERROR(VLOOKUP('Grundstücke'!$F90,'Stammdaten'!$A$5:$B$20,2,FALSE),0.00031))</f>
        <v/>
      </c>
      <c r="M90" s="11" t="n"/>
      <c r="N90" s="12">
        <f>IF(OR('Grundstücke'!$A90="",'Grundstücke'!$K90="",'Grundstücke'!$L90=""),"",'Grundstücke'!$K90*'Grundstücke'!$L90)</f>
        <v/>
      </c>
      <c r="O90" s="12">
        <f>IF(OR('Grundstücke'!$A90="",'Grundstücke'!$N90="",'Grundstücke'!$M90=""),"",'Grundstücke'!$N90*'Grundstücke'!$M90/100)</f>
        <v/>
      </c>
      <c r="P90" s="12">
        <f>IF('Grundstücke'!$O90="","",'Grundstücke'!$O90/12)</f>
        <v/>
      </c>
      <c r="Q90" s="13" t="n"/>
      <c r="R90" s="12">
        <f>IF(OR('Grundstücke'!$O90="",'Grundstücke'!$Q90=""),"",'Grundstücke'!$O90*'Grundstücke'!$Q90)</f>
        <v/>
      </c>
      <c r="S90" s="12">
        <f>IF(OR('Grundstücke'!$O90="",'Grundstücke'!$R90=""),"",'Grundstücke'!$O90-'Grundstücke'!$R90)</f>
        <v/>
      </c>
      <c r="T90" s="14">
        <f>IF('Grundstücke'!$A90="","",IF(OR('Grundstücke'!$K90&lt;=0,'Grundstücke'!$M90&lt;=0,'Grundstücke'!$L90&lt;=0),"Bitte prüfen","OK"))</f>
        <v/>
      </c>
    </row>
    <row r="91" ht="21" customHeight="1">
      <c r="A91" s="5" t="n"/>
      <c r="B91" s="5" t="n"/>
      <c r="C91" s="5" t="n"/>
      <c r="D91" s="6" t="n"/>
      <c r="E91" s="5" t="n"/>
      <c r="F91" s="6" t="n"/>
      <c r="G91" s="5" t="n"/>
      <c r="H91" s="7" t="n"/>
      <c r="I91" s="7" t="n"/>
      <c r="J91" s="8" t="n"/>
      <c r="K91" s="9" t="n"/>
      <c r="L91" s="10">
        <f>IF('Grundstücke'!$F91="","",IFERROR(VLOOKUP('Grundstücke'!$F91,'Stammdaten'!$A$5:$B$20,2,FALSE),0.00031))</f>
        <v/>
      </c>
      <c r="M91" s="11" t="n"/>
      <c r="N91" s="12">
        <f>IF(OR('Grundstücke'!$A91="",'Grundstücke'!$K91="",'Grundstücke'!$L91=""),"",'Grundstücke'!$K91*'Grundstücke'!$L91)</f>
        <v/>
      </c>
      <c r="O91" s="12">
        <f>IF(OR('Grundstücke'!$A91="",'Grundstücke'!$N91="",'Grundstücke'!$M91=""),"",'Grundstücke'!$N91*'Grundstücke'!$M91/100)</f>
        <v/>
      </c>
      <c r="P91" s="12">
        <f>IF('Grundstücke'!$O91="","",'Grundstücke'!$O91/12)</f>
        <v/>
      </c>
      <c r="Q91" s="13" t="n"/>
      <c r="R91" s="12">
        <f>IF(OR('Grundstücke'!$O91="",'Grundstücke'!$Q91=""),"",'Grundstücke'!$O91*'Grundstücke'!$Q91)</f>
        <v/>
      </c>
      <c r="S91" s="12">
        <f>IF(OR('Grundstücke'!$O91="",'Grundstücke'!$R91=""),"",'Grundstücke'!$O91-'Grundstücke'!$R91)</f>
        <v/>
      </c>
      <c r="T91" s="14">
        <f>IF('Grundstücke'!$A91="","",IF(OR('Grundstücke'!$K91&lt;=0,'Grundstücke'!$M91&lt;=0,'Grundstücke'!$L91&lt;=0),"Bitte prüfen","OK"))</f>
        <v/>
      </c>
    </row>
    <row r="92" ht="21" customHeight="1">
      <c r="A92" s="5" t="n"/>
      <c r="B92" s="5" t="n"/>
      <c r="C92" s="5" t="n"/>
      <c r="D92" s="6" t="n"/>
      <c r="E92" s="5" t="n"/>
      <c r="F92" s="6" t="n"/>
      <c r="G92" s="5" t="n"/>
      <c r="H92" s="7" t="n"/>
      <c r="I92" s="7" t="n"/>
      <c r="J92" s="8" t="n"/>
      <c r="K92" s="9" t="n"/>
      <c r="L92" s="10">
        <f>IF('Grundstücke'!$F92="","",IFERROR(VLOOKUP('Grundstücke'!$F92,'Stammdaten'!$A$5:$B$20,2,FALSE),0.00031))</f>
        <v/>
      </c>
      <c r="M92" s="11" t="n"/>
      <c r="N92" s="12">
        <f>IF(OR('Grundstücke'!$A92="",'Grundstücke'!$K92="",'Grundstücke'!$L92=""),"",'Grundstücke'!$K92*'Grundstücke'!$L92)</f>
        <v/>
      </c>
      <c r="O92" s="12">
        <f>IF(OR('Grundstücke'!$A92="",'Grundstücke'!$N92="",'Grundstücke'!$M92=""),"",'Grundstücke'!$N92*'Grundstücke'!$M92/100)</f>
        <v/>
      </c>
      <c r="P92" s="12">
        <f>IF('Grundstücke'!$O92="","",'Grundstücke'!$O92/12)</f>
        <v/>
      </c>
      <c r="Q92" s="13" t="n"/>
      <c r="R92" s="12">
        <f>IF(OR('Grundstücke'!$O92="",'Grundstücke'!$Q92=""),"",'Grundstücke'!$O92*'Grundstücke'!$Q92)</f>
        <v/>
      </c>
      <c r="S92" s="12">
        <f>IF(OR('Grundstücke'!$O92="",'Grundstücke'!$R92=""),"",'Grundstücke'!$O92-'Grundstücke'!$R92)</f>
        <v/>
      </c>
      <c r="T92" s="14">
        <f>IF('Grundstücke'!$A92="","",IF(OR('Grundstücke'!$K92&lt;=0,'Grundstücke'!$M92&lt;=0,'Grundstücke'!$L92&lt;=0),"Bitte prüfen","OK"))</f>
        <v/>
      </c>
    </row>
    <row r="93" ht="21" customHeight="1">
      <c r="A93" s="5" t="n"/>
      <c r="B93" s="5" t="n"/>
      <c r="C93" s="5" t="n"/>
      <c r="D93" s="6" t="n"/>
      <c r="E93" s="5" t="n"/>
      <c r="F93" s="6" t="n"/>
      <c r="G93" s="5" t="n"/>
      <c r="H93" s="7" t="n"/>
      <c r="I93" s="7" t="n"/>
      <c r="J93" s="8" t="n"/>
      <c r="K93" s="9" t="n"/>
      <c r="L93" s="10">
        <f>IF('Grundstücke'!$F93="","",IFERROR(VLOOKUP('Grundstücke'!$F93,'Stammdaten'!$A$5:$B$20,2,FALSE),0.00031))</f>
        <v/>
      </c>
      <c r="M93" s="11" t="n"/>
      <c r="N93" s="12">
        <f>IF(OR('Grundstücke'!$A93="",'Grundstücke'!$K93="",'Grundstücke'!$L93=""),"",'Grundstücke'!$K93*'Grundstücke'!$L93)</f>
        <v/>
      </c>
      <c r="O93" s="12">
        <f>IF(OR('Grundstücke'!$A93="",'Grundstücke'!$N93="",'Grundstücke'!$M93=""),"",'Grundstücke'!$N93*'Grundstücke'!$M93/100)</f>
        <v/>
      </c>
      <c r="P93" s="12">
        <f>IF('Grundstücke'!$O93="","",'Grundstücke'!$O93/12)</f>
        <v/>
      </c>
      <c r="Q93" s="13" t="n"/>
      <c r="R93" s="12">
        <f>IF(OR('Grundstücke'!$O93="",'Grundstücke'!$Q93=""),"",'Grundstücke'!$O93*'Grundstücke'!$Q93)</f>
        <v/>
      </c>
      <c r="S93" s="12">
        <f>IF(OR('Grundstücke'!$O93="",'Grundstücke'!$R93=""),"",'Grundstücke'!$O93-'Grundstücke'!$R93)</f>
        <v/>
      </c>
      <c r="T93" s="14">
        <f>IF('Grundstücke'!$A93="","",IF(OR('Grundstücke'!$K93&lt;=0,'Grundstücke'!$M93&lt;=0,'Grundstücke'!$L93&lt;=0),"Bitte prüfen","OK"))</f>
        <v/>
      </c>
    </row>
    <row r="94" ht="21" customHeight="1">
      <c r="A94" s="5" t="n"/>
      <c r="B94" s="5" t="n"/>
      <c r="C94" s="5" t="n"/>
      <c r="D94" s="6" t="n"/>
      <c r="E94" s="5" t="n"/>
      <c r="F94" s="6" t="n"/>
      <c r="G94" s="5" t="n"/>
      <c r="H94" s="7" t="n"/>
      <c r="I94" s="7" t="n"/>
      <c r="J94" s="8" t="n"/>
      <c r="K94" s="9" t="n"/>
      <c r="L94" s="10">
        <f>IF('Grundstücke'!$F94="","",IFERROR(VLOOKUP('Grundstücke'!$F94,'Stammdaten'!$A$5:$B$20,2,FALSE),0.00031))</f>
        <v/>
      </c>
      <c r="M94" s="11" t="n"/>
      <c r="N94" s="12">
        <f>IF(OR('Grundstücke'!$A94="",'Grundstücke'!$K94="",'Grundstücke'!$L94=""),"",'Grundstücke'!$K94*'Grundstücke'!$L94)</f>
        <v/>
      </c>
      <c r="O94" s="12">
        <f>IF(OR('Grundstücke'!$A94="",'Grundstücke'!$N94="",'Grundstücke'!$M94=""),"",'Grundstücke'!$N94*'Grundstücke'!$M94/100)</f>
        <v/>
      </c>
      <c r="P94" s="12">
        <f>IF('Grundstücke'!$O94="","",'Grundstücke'!$O94/12)</f>
        <v/>
      </c>
      <c r="Q94" s="13" t="n"/>
      <c r="R94" s="12">
        <f>IF(OR('Grundstücke'!$O94="",'Grundstücke'!$Q94=""),"",'Grundstücke'!$O94*'Grundstücke'!$Q94)</f>
        <v/>
      </c>
      <c r="S94" s="12">
        <f>IF(OR('Grundstücke'!$O94="",'Grundstücke'!$R94=""),"",'Grundstücke'!$O94-'Grundstücke'!$R94)</f>
        <v/>
      </c>
      <c r="T94" s="14">
        <f>IF('Grundstücke'!$A94="","",IF(OR('Grundstücke'!$K94&lt;=0,'Grundstücke'!$M94&lt;=0,'Grundstücke'!$L94&lt;=0),"Bitte prüfen","OK"))</f>
        <v/>
      </c>
    </row>
    <row r="95" ht="21" customHeight="1">
      <c r="A95" s="5" t="n"/>
      <c r="B95" s="5" t="n"/>
      <c r="C95" s="5" t="n"/>
      <c r="D95" s="6" t="n"/>
      <c r="E95" s="5" t="n"/>
      <c r="F95" s="6" t="n"/>
      <c r="G95" s="5" t="n"/>
      <c r="H95" s="7" t="n"/>
      <c r="I95" s="7" t="n"/>
      <c r="J95" s="8" t="n"/>
      <c r="K95" s="9" t="n"/>
      <c r="L95" s="10">
        <f>IF('Grundstücke'!$F95="","",IFERROR(VLOOKUP('Grundstücke'!$F95,'Stammdaten'!$A$5:$B$20,2,FALSE),0.00031))</f>
        <v/>
      </c>
      <c r="M95" s="11" t="n"/>
      <c r="N95" s="12">
        <f>IF(OR('Grundstücke'!$A95="",'Grundstücke'!$K95="",'Grundstücke'!$L95=""),"",'Grundstücke'!$K95*'Grundstücke'!$L95)</f>
        <v/>
      </c>
      <c r="O95" s="12">
        <f>IF(OR('Grundstücke'!$A95="",'Grundstücke'!$N95="",'Grundstücke'!$M95=""),"",'Grundstücke'!$N95*'Grundstücke'!$M95/100)</f>
        <v/>
      </c>
      <c r="P95" s="12">
        <f>IF('Grundstücke'!$O95="","",'Grundstücke'!$O95/12)</f>
        <v/>
      </c>
      <c r="Q95" s="13" t="n"/>
      <c r="R95" s="12">
        <f>IF(OR('Grundstücke'!$O95="",'Grundstücke'!$Q95=""),"",'Grundstücke'!$O95*'Grundstücke'!$Q95)</f>
        <v/>
      </c>
      <c r="S95" s="12">
        <f>IF(OR('Grundstücke'!$O95="",'Grundstücke'!$R95=""),"",'Grundstücke'!$O95-'Grundstücke'!$R95)</f>
        <v/>
      </c>
      <c r="T95" s="14">
        <f>IF('Grundstücke'!$A95="","",IF(OR('Grundstücke'!$K95&lt;=0,'Grundstücke'!$M95&lt;=0,'Grundstücke'!$L95&lt;=0),"Bitte prüfen","OK"))</f>
        <v/>
      </c>
    </row>
    <row r="96" ht="21" customHeight="1">
      <c r="A96" s="5" t="n"/>
      <c r="B96" s="5" t="n"/>
      <c r="C96" s="5" t="n"/>
      <c r="D96" s="6" t="n"/>
      <c r="E96" s="5" t="n"/>
      <c r="F96" s="6" t="n"/>
      <c r="G96" s="5" t="n"/>
      <c r="H96" s="7" t="n"/>
      <c r="I96" s="7" t="n"/>
      <c r="J96" s="8" t="n"/>
      <c r="K96" s="9" t="n"/>
      <c r="L96" s="10">
        <f>IF('Grundstücke'!$F96="","",IFERROR(VLOOKUP('Grundstücke'!$F96,'Stammdaten'!$A$5:$B$20,2,FALSE),0.00031))</f>
        <v/>
      </c>
      <c r="M96" s="11" t="n"/>
      <c r="N96" s="12">
        <f>IF(OR('Grundstücke'!$A96="",'Grundstücke'!$K96="",'Grundstücke'!$L96=""),"",'Grundstücke'!$K96*'Grundstücke'!$L96)</f>
        <v/>
      </c>
      <c r="O96" s="12">
        <f>IF(OR('Grundstücke'!$A96="",'Grundstücke'!$N96="",'Grundstücke'!$M96=""),"",'Grundstücke'!$N96*'Grundstücke'!$M96/100)</f>
        <v/>
      </c>
      <c r="P96" s="12">
        <f>IF('Grundstücke'!$O96="","",'Grundstücke'!$O96/12)</f>
        <v/>
      </c>
      <c r="Q96" s="13" t="n"/>
      <c r="R96" s="12">
        <f>IF(OR('Grundstücke'!$O96="",'Grundstücke'!$Q96=""),"",'Grundstücke'!$O96*'Grundstücke'!$Q96)</f>
        <v/>
      </c>
      <c r="S96" s="12">
        <f>IF(OR('Grundstücke'!$O96="",'Grundstücke'!$R96=""),"",'Grundstücke'!$O96-'Grundstücke'!$R96)</f>
        <v/>
      </c>
      <c r="T96" s="14">
        <f>IF('Grundstücke'!$A96="","",IF(OR('Grundstücke'!$K96&lt;=0,'Grundstücke'!$M96&lt;=0,'Grundstücke'!$L96&lt;=0),"Bitte prüfen","OK"))</f>
        <v/>
      </c>
    </row>
    <row r="97" ht="21" customHeight="1">
      <c r="A97" s="5" t="n"/>
      <c r="B97" s="5" t="n"/>
      <c r="C97" s="5" t="n"/>
      <c r="D97" s="6" t="n"/>
      <c r="E97" s="5" t="n"/>
      <c r="F97" s="6" t="n"/>
      <c r="G97" s="5" t="n"/>
      <c r="H97" s="7" t="n"/>
      <c r="I97" s="7" t="n"/>
      <c r="J97" s="8" t="n"/>
      <c r="K97" s="9" t="n"/>
      <c r="L97" s="10">
        <f>IF('Grundstücke'!$F97="","",IFERROR(VLOOKUP('Grundstücke'!$F97,'Stammdaten'!$A$5:$B$20,2,FALSE),0.00031))</f>
        <v/>
      </c>
      <c r="M97" s="11" t="n"/>
      <c r="N97" s="12">
        <f>IF(OR('Grundstücke'!$A97="",'Grundstücke'!$K97="",'Grundstücke'!$L97=""),"",'Grundstücke'!$K97*'Grundstücke'!$L97)</f>
        <v/>
      </c>
      <c r="O97" s="12">
        <f>IF(OR('Grundstücke'!$A97="",'Grundstücke'!$N97="",'Grundstücke'!$M97=""),"",'Grundstücke'!$N97*'Grundstücke'!$M97/100)</f>
        <v/>
      </c>
      <c r="P97" s="12">
        <f>IF('Grundstücke'!$O97="","",'Grundstücke'!$O97/12)</f>
        <v/>
      </c>
      <c r="Q97" s="13" t="n"/>
      <c r="R97" s="12">
        <f>IF(OR('Grundstücke'!$O97="",'Grundstücke'!$Q97=""),"",'Grundstücke'!$O97*'Grundstücke'!$Q97)</f>
        <v/>
      </c>
      <c r="S97" s="12">
        <f>IF(OR('Grundstücke'!$O97="",'Grundstücke'!$R97=""),"",'Grundstücke'!$O97-'Grundstücke'!$R97)</f>
        <v/>
      </c>
      <c r="T97" s="14">
        <f>IF('Grundstücke'!$A97="","",IF(OR('Grundstücke'!$K97&lt;=0,'Grundstücke'!$M97&lt;=0,'Grundstücke'!$L97&lt;=0),"Bitte prüfen","OK"))</f>
        <v/>
      </c>
    </row>
    <row r="98" ht="21" customHeight="1">
      <c r="A98" s="5" t="n"/>
      <c r="B98" s="5" t="n"/>
      <c r="C98" s="5" t="n"/>
      <c r="D98" s="6" t="n"/>
      <c r="E98" s="5" t="n"/>
      <c r="F98" s="6" t="n"/>
      <c r="G98" s="5" t="n"/>
      <c r="H98" s="7" t="n"/>
      <c r="I98" s="7" t="n"/>
      <c r="J98" s="8" t="n"/>
      <c r="K98" s="9" t="n"/>
      <c r="L98" s="10">
        <f>IF('Grundstücke'!$F98="","",IFERROR(VLOOKUP('Grundstücke'!$F98,'Stammdaten'!$A$5:$B$20,2,FALSE),0.00031))</f>
        <v/>
      </c>
      <c r="M98" s="11" t="n"/>
      <c r="N98" s="12">
        <f>IF(OR('Grundstücke'!$A98="",'Grundstücke'!$K98="",'Grundstücke'!$L98=""),"",'Grundstücke'!$K98*'Grundstücke'!$L98)</f>
        <v/>
      </c>
      <c r="O98" s="12">
        <f>IF(OR('Grundstücke'!$A98="",'Grundstücke'!$N98="",'Grundstücke'!$M98=""),"",'Grundstücke'!$N98*'Grundstücke'!$M98/100)</f>
        <v/>
      </c>
      <c r="P98" s="12">
        <f>IF('Grundstücke'!$O98="","",'Grundstücke'!$O98/12)</f>
        <v/>
      </c>
      <c r="Q98" s="13" t="n"/>
      <c r="R98" s="12">
        <f>IF(OR('Grundstücke'!$O98="",'Grundstücke'!$Q98=""),"",'Grundstücke'!$O98*'Grundstücke'!$Q98)</f>
        <v/>
      </c>
      <c r="S98" s="12">
        <f>IF(OR('Grundstücke'!$O98="",'Grundstücke'!$R98=""),"",'Grundstücke'!$O98-'Grundstücke'!$R98)</f>
        <v/>
      </c>
      <c r="T98" s="14">
        <f>IF('Grundstücke'!$A98="","",IF(OR('Grundstücke'!$K98&lt;=0,'Grundstücke'!$M98&lt;=0,'Grundstücke'!$L98&lt;=0),"Bitte prüfen","OK"))</f>
        <v/>
      </c>
    </row>
    <row r="99" ht="21" customHeight="1">
      <c r="A99" s="5" t="n"/>
      <c r="B99" s="5" t="n"/>
      <c r="C99" s="5" t="n"/>
      <c r="D99" s="6" t="n"/>
      <c r="E99" s="5" t="n"/>
      <c r="F99" s="6" t="n"/>
      <c r="G99" s="5" t="n"/>
      <c r="H99" s="7" t="n"/>
      <c r="I99" s="7" t="n"/>
      <c r="J99" s="8" t="n"/>
      <c r="K99" s="9" t="n"/>
      <c r="L99" s="10">
        <f>IF('Grundstücke'!$F99="","",IFERROR(VLOOKUP('Grundstücke'!$F99,'Stammdaten'!$A$5:$B$20,2,FALSE),0.00031))</f>
        <v/>
      </c>
      <c r="M99" s="11" t="n"/>
      <c r="N99" s="12">
        <f>IF(OR('Grundstücke'!$A99="",'Grundstücke'!$K99="",'Grundstücke'!$L99=""),"",'Grundstücke'!$K99*'Grundstücke'!$L99)</f>
        <v/>
      </c>
      <c r="O99" s="12">
        <f>IF(OR('Grundstücke'!$A99="",'Grundstücke'!$N99="",'Grundstücke'!$M99=""),"",'Grundstücke'!$N99*'Grundstücke'!$M99/100)</f>
        <v/>
      </c>
      <c r="P99" s="12">
        <f>IF('Grundstücke'!$O99="","",'Grundstücke'!$O99/12)</f>
        <v/>
      </c>
      <c r="Q99" s="13" t="n"/>
      <c r="R99" s="12">
        <f>IF(OR('Grundstücke'!$O99="",'Grundstücke'!$Q99=""),"",'Grundstücke'!$O99*'Grundstücke'!$Q99)</f>
        <v/>
      </c>
      <c r="S99" s="12">
        <f>IF(OR('Grundstücke'!$O99="",'Grundstücke'!$R99=""),"",'Grundstücke'!$O99-'Grundstücke'!$R99)</f>
        <v/>
      </c>
      <c r="T99" s="14">
        <f>IF('Grundstücke'!$A99="","",IF(OR('Grundstücke'!$K99&lt;=0,'Grundstücke'!$M99&lt;=0,'Grundstücke'!$L99&lt;=0),"Bitte prüfen","OK"))</f>
        <v/>
      </c>
    </row>
    <row r="100" ht="21" customHeight="1">
      <c r="A100" s="5" t="n"/>
      <c r="B100" s="5" t="n"/>
      <c r="C100" s="5" t="n"/>
      <c r="D100" s="6" t="n"/>
      <c r="E100" s="5" t="n"/>
      <c r="F100" s="6" t="n"/>
      <c r="G100" s="5" t="n"/>
      <c r="H100" s="7" t="n"/>
      <c r="I100" s="7" t="n"/>
      <c r="J100" s="8" t="n"/>
      <c r="K100" s="9" t="n"/>
      <c r="L100" s="10">
        <f>IF('Grundstücke'!$F100="","",IFERROR(VLOOKUP('Grundstücke'!$F100,'Stammdaten'!$A$5:$B$20,2,FALSE),0.00031))</f>
        <v/>
      </c>
      <c r="M100" s="11" t="n"/>
      <c r="N100" s="12">
        <f>IF(OR('Grundstücke'!$A100="",'Grundstücke'!$K100="",'Grundstücke'!$L100=""),"",'Grundstücke'!$K100*'Grundstücke'!$L100)</f>
        <v/>
      </c>
      <c r="O100" s="12">
        <f>IF(OR('Grundstücke'!$A100="",'Grundstücke'!$N100="",'Grundstücke'!$M100=""),"",'Grundstücke'!$N100*'Grundstücke'!$M100/100)</f>
        <v/>
      </c>
      <c r="P100" s="12">
        <f>IF('Grundstücke'!$O100="","",'Grundstücke'!$O100/12)</f>
        <v/>
      </c>
      <c r="Q100" s="13" t="n"/>
      <c r="R100" s="12">
        <f>IF(OR('Grundstücke'!$O100="",'Grundstücke'!$Q100=""),"",'Grundstücke'!$O100*'Grundstücke'!$Q100)</f>
        <v/>
      </c>
      <c r="S100" s="12">
        <f>IF(OR('Grundstücke'!$O100="",'Grundstücke'!$R100=""),"",'Grundstücke'!$O100-'Grundstücke'!$R100)</f>
        <v/>
      </c>
      <c r="T100" s="14">
        <f>IF('Grundstücke'!$A100="","",IF(OR('Grundstücke'!$K100&lt;=0,'Grundstücke'!$M100&lt;=0,'Grundstücke'!$L100&lt;=0),"Bitte prüfen","OK"))</f>
        <v/>
      </c>
    </row>
    <row r="101" ht="21" customHeight="1">
      <c r="A101" s="5" t="n"/>
      <c r="B101" s="5" t="n"/>
      <c r="C101" s="5" t="n"/>
      <c r="D101" s="6" t="n"/>
      <c r="E101" s="5" t="n"/>
      <c r="F101" s="6" t="n"/>
      <c r="G101" s="5" t="n"/>
      <c r="H101" s="7" t="n"/>
      <c r="I101" s="7" t="n"/>
      <c r="J101" s="8" t="n"/>
      <c r="K101" s="9" t="n"/>
      <c r="L101" s="10">
        <f>IF('Grundstücke'!$F101="","",IFERROR(VLOOKUP('Grundstücke'!$F101,'Stammdaten'!$A$5:$B$20,2,FALSE),0.00031))</f>
        <v/>
      </c>
      <c r="M101" s="11" t="n"/>
      <c r="N101" s="12">
        <f>IF(OR('Grundstücke'!$A101="",'Grundstücke'!$K101="",'Grundstücke'!$L101=""),"",'Grundstücke'!$K101*'Grundstücke'!$L101)</f>
        <v/>
      </c>
      <c r="O101" s="12">
        <f>IF(OR('Grundstücke'!$A101="",'Grundstücke'!$N101="",'Grundstücke'!$M101=""),"",'Grundstücke'!$N101*'Grundstücke'!$M101/100)</f>
        <v/>
      </c>
      <c r="P101" s="12">
        <f>IF('Grundstücke'!$O101="","",'Grundstücke'!$O101/12)</f>
        <v/>
      </c>
      <c r="Q101" s="13" t="n"/>
      <c r="R101" s="12">
        <f>IF(OR('Grundstücke'!$O101="",'Grundstücke'!$Q101=""),"",'Grundstücke'!$O101*'Grundstücke'!$Q101)</f>
        <v/>
      </c>
      <c r="S101" s="12">
        <f>IF(OR('Grundstücke'!$O101="",'Grundstücke'!$R101=""),"",'Grundstücke'!$O101-'Grundstücke'!$R101)</f>
        <v/>
      </c>
      <c r="T101" s="14">
        <f>IF('Grundstücke'!$A101="","",IF(OR('Grundstücke'!$K101&lt;=0,'Grundstücke'!$M101&lt;=0,'Grundstücke'!$L101&lt;=0),"Bitte prüfen","OK"))</f>
        <v/>
      </c>
    </row>
    <row r="102" ht="21" customHeight="1">
      <c r="A102" s="5" t="n"/>
      <c r="B102" s="5" t="n"/>
      <c r="C102" s="5" t="n"/>
      <c r="D102" s="6" t="n"/>
      <c r="E102" s="5" t="n"/>
      <c r="F102" s="6" t="n"/>
      <c r="G102" s="5" t="n"/>
      <c r="H102" s="7" t="n"/>
      <c r="I102" s="7" t="n"/>
      <c r="J102" s="8" t="n"/>
      <c r="K102" s="9" t="n"/>
      <c r="L102" s="10">
        <f>IF('Grundstücke'!$F102="","",IFERROR(VLOOKUP('Grundstücke'!$F102,'Stammdaten'!$A$5:$B$20,2,FALSE),0.00031))</f>
        <v/>
      </c>
      <c r="M102" s="11" t="n"/>
      <c r="N102" s="12">
        <f>IF(OR('Grundstücke'!$A102="",'Grundstücke'!$K102="",'Grundstücke'!$L102=""),"",'Grundstücke'!$K102*'Grundstücke'!$L102)</f>
        <v/>
      </c>
      <c r="O102" s="12">
        <f>IF(OR('Grundstücke'!$A102="",'Grundstücke'!$N102="",'Grundstücke'!$M102=""),"",'Grundstücke'!$N102*'Grundstücke'!$M102/100)</f>
        <v/>
      </c>
      <c r="P102" s="12">
        <f>IF('Grundstücke'!$O102="","",'Grundstücke'!$O102/12)</f>
        <v/>
      </c>
      <c r="Q102" s="13" t="n"/>
      <c r="R102" s="12">
        <f>IF(OR('Grundstücke'!$O102="",'Grundstücke'!$Q102=""),"",'Grundstücke'!$O102*'Grundstücke'!$Q102)</f>
        <v/>
      </c>
      <c r="S102" s="12">
        <f>IF(OR('Grundstücke'!$O102="",'Grundstücke'!$R102=""),"",'Grundstücke'!$O102-'Grundstücke'!$R102)</f>
        <v/>
      </c>
      <c r="T102" s="14">
        <f>IF('Grundstücke'!$A102="","",IF(OR('Grundstücke'!$K102&lt;=0,'Grundstücke'!$M102&lt;=0,'Grundstücke'!$L102&lt;=0),"Bitte prüfen","OK"))</f>
        <v/>
      </c>
    </row>
    <row r="103" ht="21" customHeight="1">
      <c r="A103" s="5" t="n"/>
      <c r="B103" s="5" t="n"/>
      <c r="C103" s="5" t="n"/>
      <c r="D103" s="6" t="n"/>
      <c r="E103" s="5" t="n"/>
      <c r="F103" s="6" t="n"/>
      <c r="G103" s="5" t="n"/>
      <c r="H103" s="7" t="n"/>
      <c r="I103" s="7" t="n"/>
      <c r="J103" s="8" t="n"/>
      <c r="K103" s="9" t="n"/>
      <c r="L103" s="10">
        <f>IF('Grundstücke'!$F103="","",IFERROR(VLOOKUP('Grundstücke'!$F103,'Stammdaten'!$A$5:$B$20,2,FALSE),0.00031))</f>
        <v/>
      </c>
      <c r="M103" s="11" t="n"/>
      <c r="N103" s="12">
        <f>IF(OR('Grundstücke'!$A103="",'Grundstücke'!$K103="",'Grundstücke'!$L103=""),"",'Grundstücke'!$K103*'Grundstücke'!$L103)</f>
        <v/>
      </c>
      <c r="O103" s="12">
        <f>IF(OR('Grundstücke'!$A103="",'Grundstücke'!$N103="",'Grundstücke'!$M103=""),"",'Grundstücke'!$N103*'Grundstücke'!$M103/100)</f>
        <v/>
      </c>
      <c r="P103" s="12">
        <f>IF('Grundstücke'!$O103="","",'Grundstücke'!$O103/12)</f>
        <v/>
      </c>
      <c r="Q103" s="13" t="n"/>
      <c r="R103" s="12">
        <f>IF(OR('Grundstücke'!$O103="",'Grundstücke'!$Q103=""),"",'Grundstücke'!$O103*'Grundstücke'!$Q103)</f>
        <v/>
      </c>
      <c r="S103" s="12">
        <f>IF(OR('Grundstücke'!$O103="",'Grundstücke'!$R103=""),"",'Grundstücke'!$O103-'Grundstücke'!$R103)</f>
        <v/>
      </c>
      <c r="T103" s="14">
        <f>IF('Grundstücke'!$A103="","",IF(OR('Grundstücke'!$K103&lt;=0,'Grundstücke'!$M103&lt;=0,'Grundstücke'!$L103&lt;=0),"Bitte prüfen","OK"))</f>
        <v/>
      </c>
    </row>
    <row r="104" ht="21" customHeight="1">
      <c r="A104" s="5" t="n"/>
      <c r="B104" s="5" t="n"/>
      <c r="C104" s="5" t="n"/>
      <c r="D104" s="6" t="n"/>
      <c r="E104" s="5" t="n"/>
      <c r="F104" s="6" t="n"/>
      <c r="G104" s="5" t="n"/>
      <c r="H104" s="7" t="n"/>
      <c r="I104" s="7" t="n"/>
      <c r="J104" s="8" t="n"/>
      <c r="K104" s="9" t="n"/>
      <c r="L104" s="10">
        <f>IF('Grundstücke'!$F104="","",IFERROR(VLOOKUP('Grundstücke'!$F104,'Stammdaten'!$A$5:$B$20,2,FALSE),0.00031))</f>
        <v/>
      </c>
      <c r="M104" s="11" t="n"/>
      <c r="N104" s="12">
        <f>IF(OR('Grundstücke'!$A104="",'Grundstücke'!$K104="",'Grundstücke'!$L104=""),"",'Grundstücke'!$K104*'Grundstücke'!$L104)</f>
        <v/>
      </c>
      <c r="O104" s="12">
        <f>IF(OR('Grundstücke'!$A104="",'Grundstücke'!$N104="",'Grundstücke'!$M104=""),"",'Grundstücke'!$N104*'Grundstücke'!$M104/100)</f>
        <v/>
      </c>
      <c r="P104" s="12">
        <f>IF('Grundstücke'!$O104="","",'Grundstücke'!$O104/12)</f>
        <v/>
      </c>
      <c r="Q104" s="13" t="n"/>
      <c r="R104" s="12">
        <f>IF(OR('Grundstücke'!$O104="",'Grundstücke'!$Q104=""),"",'Grundstücke'!$O104*'Grundstücke'!$Q104)</f>
        <v/>
      </c>
      <c r="S104" s="12">
        <f>IF(OR('Grundstücke'!$O104="",'Grundstücke'!$R104=""),"",'Grundstücke'!$O104-'Grundstücke'!$R104)</f>
        <v/>
      </c>
      <c r="T104" s="14">
        <f>IF('Grundstücke'!$A104="","",IF(OR('Grundstücke'!$K104&lt;=0,'Grundstücke'!$M104&lt;=0,'Grundstücke'!$L104&lt;=0),"Bitte prüfen","OK"))</f>
        <v/>
      </c>
    </row>
  </sheetData>
  <autoFilter ref="A4:T104"/>
  <mergeCells count="1">
    <mergeCell ref="A1:T1"/>
  </mergeCells>
  <conditionalFormatting sqref="T5:T104">
    <cfRule type="expression" priority="1" dxfId="0" stopIfTrue="1">
      <formula>$T5="OK"</formula>
    </cfRule>
    <cfRule type="expression" priority="2" dxfId="1" stopIfTrue="1">
      <formula>$T5="Bitte prüfen"</formula>
    </cfRule>
  </conditionalFormatting>
  <dataValidations count="6">
    <dataValidation sqref="F5:F104" showErrorMessage="1" showInputMessage="1" allowBlank="1" errorTitle="Ungültiges Bundesland" error="Bitte wählen Sie ein Bundesland aus der Stammdatenliste." type="list">
      <formula1>'Stammdaten'!$A$5:$A$20</formula1>
    </dataValidation>
    <dataValidation sqref="G5:G104" showErrorMessage="1" showInputMessage="1" allowBlank="1" errorTitle="Ungültige Objektart" error="Bitte wählen Sie eine Objektart aus der Liste." type="list">
      <formula1>"Einfamilienhaus,Eigentumswohnung,Mehrfamilienhaus,Wohnhaus,Wohn- und Geschäftshaus,Gewerbeeinheit"</formula1>
    </dataValidation>
    <dataValidation sqref="H5:I104" showErrorMessage="1" showInputMessage="1" allowBlank="1" errorTitle="Ungültige Flächenangabe" error="Bitte geben Sie eine nichtnegative Flächenangabe ein." type="decimal" operator="between">
      <formula1>0</formula1>
      <formula2>100000</formula2>
    </dataValidation>
    <dataValidation sqref="K5:K104" showErrorMessage="1" showInputMessage="1" allowBlank="1" errorTitle="Ungültiger Grundsteuerwert" error="Bitte geben Sie einen nichtnegativen Grundsteuerwert ein." type="decimal" operator="between">
      <formula1>0</formula1>
      <formula2>100000000</formula2>
    </dataValidation>
    <dataValidation sqref="M5:M104" showErrorMessage="1" showInputMessage="1" allowBlank="1" errorTitle="Ungültiger Hebesatz" error="Bitte geben Sie den Hebesatz als Prozentwert ein, zum Beispiel 410 für 410 %." type="decimal" operator="between">
      <formula1>0</formula1>
      <formula2>2000</formula2>
    </dataValidation>
    <dataValidation sqref="Q5:Q104" showErrorMessage="1" showInputMessage="1" allowBlank="1" errorTitle="Ungültiger Umlageanteil" error="Bitte geben Sie einen Anteil zwischen 0 % und 100 % ein." type="decimal" operator="between">
      <formula1>0</formula1>
      <formula2>1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F766E"/>
    <outlinePr summaryBelow="1" summaryRight="1"/>
    <pageSetUpPr/>
  </sheetPr>
  <dimension ref="A1:P30"/>
  <sheetViews>
    <sheetView showGridLines="0"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27" customWidth="1" min="1" max="1"/>
    <col width="18" customWidth="1" min="2" max="2"/>
    <col width="27" customWidth="1" min="3" max="3"/>
    <col width="27" customWidth="1" min="4" max="4"/>
    <col width="3" customWidth="1" min="5" max="5"/>
    <col width="14" customWidth="1" min="6" max="6"/>
    <col width="14" customWidth="1" min="7" max="7"/>
    <col width="22" customWidth="1" min="8" max="8"/>
    <col width="18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 ht="30" customHeight="1">
      <c r="A1" s="1" t="inlineStr">
        <is>
          <t>Auswertung Grundsteuer – Planungsübersicht 2026</t>
        </is>
      </c>
    </row>
    <row r="2" ht="24" customHeight="1">
      <c r="A2" s="3" t="inlineStr">
        <is>
          <t>Alle Kennzahlen beziehen sich auf die vorbereiteten Eingabezeilen in „Grundstücke“. Leere Zeilen werden in den Berechnungen ignoriert.</t>
        </is>
      </c>
    </row>
    <row r="3">
      <c r="A3" s="15" t="inlineStr">
        <is>
          <t>Kennzahlen</t>
        </is>
      </c>
    </row>
    <row r="4"/>
    <row r="5">
      <c r="A5" s="16" t="inlineStr">
        <is>
          <t>Gesamtgrundsteuer jährlich</t>
        </is>
      </c>
      <c r="B5" s="17">
        <f>SUM('Grundstücke'!$O$5:$O$104)</f>
        <v/>
      </c>
    </row>
    <row r="6">
      <c r="A6" s="16" t="inlineStr">
        <is>
          <t>Durchschnittliche Grundsteuer</t>
        </is>
      </c>
      <c r="B6" s="18">
        <f>IFERROR(AVERAGE('Grundstücke'!$O$5:$O$104),0)</f>
        <v/>
      </c>
    </row>
    <row r="7">
      <c r="A7" s="16" t="inlineStr">
        <is>
          <t>Gesamtbetrag monatlich</t>
        </is>
      </c>
      <c r="B7" s="17">
        <f>SUM('Grundstücke'!$P$5:$P$104)</f>
        <v/>
      </c>
    </row>
    <row r="8">
      <c r="A8" s="16" t="inlineStr">
        <is>
          <t>Umlagefähiger Gesamtbetrag</t>
        </is>
      </c>
      <c r="B8" s="17">
        <f>SUM('Grundstücke'!$R$5:$R$104)</f>
        <v/>
      </c>
    </row>
    <row r="9">
      <c r="A9" s="16" t="inlineStr">
        <is>
          <t>Anzahl Objekte</t>
        </is>
      </c>
      <c r="B9" s="19">
        <f>COUNTIF('Grundstücke'!$A$5:$A$104,"&lt;&gt;")</f>
        <v/>
      </c>
    </row>
    <row r="10">
      <c r="A10" s="16" t="inlineStr">
        <is>
          <t>Anteil umlagefähiger Kosten</t>
        </is>
      </c>
      <c r="B10" s="20">
        <f>IFERROR(SUM('Grundstücke'!$R$5:$R$104)/SUM('Grundstücke'!$O$5:$O$104),0)</f>
        <v/>
      </c>
    </row>
    <row r="11"/>
    <row r="12"/>
    <row r="13">
      <c r="A13" s="15" t="inlineStr">
        <is>
          <t>Bundesland-Auswertung</t>
        </is>
      </c>
      <c r="H13" s="15" t="inlineStr">
        <is>
          <t>Kostenanteile</t>
        </is>
      </c>
    </row>
    <row r="14">
      <c r="A14" s="4" t="inlineStr">
        <is>
          <t>Bundesland</t>
        </is>
      </c>
      <c r="B14" s="4" t="inlineStr">
        <is>
          <t>Objektanzahl</t>
        </is>
      </c>
      <c r="C14" s="4" t="inlineStr">
        <is>
          <t>Gesamtgrundsteuer jährlich €</t>
        </is>
      </c>
      <c r="D14" s="4" t="inlineStr">
        <is>
          <t>Durchschnittlicher Hebesatz %</t>
        </is>
      </c>
      <c r="H14" s="21" t="inlineStr">
        <is>
          <t>Kostenart</t>
        </is>
      </c>
      <c r="I14" s="21" t="inlineStr">
        <is>
          <t>Betrag €</t>
        </is>
      </c>
    </row>
    <row r="15">
      <c r="A15" s="22" t="inlineStr">
        <is>
          <t>Baden-Württemberg</t>
        </is>
      </c>
      <c r="B15" s="23">
        <f>COUNTIF('Grundstücke'!$F$5:$F$104,'Auswertung'!$A15)</f>
        <v/>
      </c>
      <c r="C15" s="24">
        <f>IF('Auswertung'!$B15=0,"",SUMIF('Grundstücke'!$F$5:$F$104,'Auswertung'!$A15,'Grundstücke'!$O$5:$O$104))</f>
        <v/>
      </c>
      <c r="D15" s="25">
        <f>IFERROR(SUMIF('Grundstücke'!$F$5:$F$104,'Auswertung'!$A15,'Grundstücke'!$M$5:$M$104)/'Auswertung'!$B15,"")</f>
        <v/>
      </c>
      <c r="H15" s="22" t="inlineStr">
        <is>
          <t>Umlagefähiger Anteil</t>
        </is>
      </c>
      <c r="I15" s="24">
        <f>SUM('Grundstücke'!$R$5:$R$104)</f>
        <v/>
      </c>
    </row>
    <row r="16">
      <c r="A16" s="26" t="inlineStr">
        <is>
          <t>Bayern</t>
        </is>
      </c>
      <c r="B16" s="27">
        <f>COUNTIF('Grundstücke'!$F$5:$F$104,'Auswertung'!$A16)</f>
        <v/>
      </c>
      <c r="C16" s="28">
        <f>IF('Auswertung'!$B16=0,"",SUMIF('Grundstücke'!$F$5:$F$104,'Auswertung'!$A16,'Grundstücke'!$O$5:$O$104))</f>
        <v/>
      </c>
      <c r="D16" s="29">
        <f>IFERROR(SUMIF('Grundstücke'!$F$5:$F$104,'Auswertung'!$A16,'Grundstücke'!$M$5:$M$104)/'Auswertung'!$B16,"")</f>
        <v/>
      </c>
      <c r="H16" s="26" t="inlineStr">
        <is>
          <t>Eigener Anteil</t>
        </is>
      </c>
      <c r="I16" s="28">
        <f>SUM('Grundstücke'!$S$5:$S$104)</f>
        <v/>
      </c>
    </row>
    <row r="17">
      <c r="A17" s="22" t="inlineStr">
        <is>
          <t>Berlin</t>
        </is>
      </c>
      <c r="B17" s="23">
        <f>COUNTIF('Grundstücke'!$F$5:$F$104,'Auswertung'!$A17)</f>
        <v/>
      </c>
      <c r="C17" s="24">
        <f>IF('Auswertung'!$B17=0,"",SUMIF('Grundstücke'!$F$5:$F$104,'Auswertung'!$A17,'Grundstücke'!$O$5:$O$104))</f>
        <v/>
      </c>
      <c r="D17" s="25">
        <f>IFERROR(SUMIF('Grundstücke'!$F$5:$F$104,'Auswertung'!$A17,'Grundstücke'!$M$5:$M$104)/'Auswertung'!$B17,"")</f>
        <v/>
      </c>
    </row>
    <row r="18">
      <c r="A18" s="26" t="inlineStr">
        <is>
          <t>Brandenburg</t>
        </is>
      </c>
      <c r="B18" s="27">
        <f>COUNTIF('Grundstücke'!$F$5:$F$104,'Auswertung'!$A18)</f>
        <v/>
      </c>
      <c r="C18" s="28">
        <f>IF('Auswertung'!$B18=0,"",SUMIF('Grundstücke'!$F$5:$F$104,'Auswertung'!$A18,'Grundstücke'!$O$5:$O$104))</f>
        <v/>
      </c>
      <c r="D18" s="29">
        <f>IFERROR(SUMIF('Grundstücke'!$F$5:$F$104,'Auswertung'!$A18,'Grundstücke'!$M$5:$M$104)/'Auswertung'!$B18,"")</f>
        <v/>
      </c>
    </row>
    <row r="19">
      <c r="A19" s="22" t="inlineStr">
        <is>
          <t>Bremen</t>
        </is>
      </c>
      <c r="B19" s="23">
        <f>COUNTIF('Grundstücke'!$F$5:$F$104,'Auswertung'!$A19)</f>
        <v/>
      </c>
      <c r="C19" s="24">
        <f>IF('Auswertung'!$B19=0,"",SUMIF('Grundstücke'!$F$5:$F$104,'Auswertung'!$A19,'Grundstücke'!$O$5:$O$104))</f>
        <v/>
      </c>
      <c r="D19" s="25">
        <f>IFERROR(SUMIF('Grundstücke'!$F$5:$F$104,'Auswertung'!$A19,'Grundstücke'!$M$5:$M$104)/'Auswertung'!$B19,"")</f>
        <v/>
      </c>
    </row>
    <row r="20">
      <c r="A20" s="26" t="inlineStr">
        <is>
          <t>Hamburg</t>
        </is>
      </c>
      <c r="B20" s="27">
        <f>COUNTIF('Grundstücke'!$F$5:$F$104,'Auswertung'!$A20)</f>
        <v/>
      </c>
      <c r="C20" s="28">
        <f>IF('Auswertung'!$B20=0,"",SUMIF('Grundstücke'!$F$5:$F$104,'Auswertung'!$A20,'Grundstücke'!$O$5:$O$104))</f>
        <v/>
      </c>
      <c r="D20" s="29">
        <f>IFERROR(SUMIF('Grundstücke'!$F$5:$F$104,'Auswertung'!$A20,'Grundstücke'!$M$5:$M$104)/'Auswertung'!$B20,"")</f>
        <v/>
      </c>
    </row>
    <row r="21">
      <c r="A21" s="22" t="inlineStr">
        <is>
          <t>Hessen</t>
        </is>
      </c>
      <c r="B21" s="23">
        <f>COUNTIF('Grundstücke'!$F$5:$F$104,'Auswertung'!$A21)</f>
        <v/>
      </c>
      <c r="C21" s="24">
        <f>IF('Auswertung'!$B21=0,"",SUMIF('Grundstücke'!$F$5:$F$104,'Auswertung'!$A21,'Grundstücke'!$O$5:$O$104))</f>
        <v/>
      </c>
      <c r="D21" s="25">
        <f>IFERROR(SUMIF('Grundstücke'!$F$5:$F$104,'Auswertung'!$A21,'Grundstücke'!$M$5:$M$104)/'Auswertung'!$B21,"")</f>
        <v/>
      </c>
    </row>
    <row r="22">
      <c r="A22" s="26" t="inlineStr">
        <is>
          <t>Mecklenburg-Vorpommern</t>
        </is>
      </c>
      <c r="B22" s="27">
        <f>COUNTIF('Grundstücke'!$F$5:$F$104,'Auswertung'!$A22)</f>
        <v/>
      </c>
      <c r="C22" s="28">
        <f>IF('Auswertung'!$B22=0,"",SUMIF('Grundstücke'!$F$5:$F$104,'Auswertung'!$A22,'Grundstücke'!$O$5:$O$104))</f>
        <v/>
      </c>
      <c r="D22" s="29">
        <f>IFERROR(SUMIF('Grundstücke'!$F$5:$F$104,'Auswertung'!$A22,'Grundstücke'!$M$5:$M$104)/'Auswertung'!$B22,"")</f>
        <v/>
      </c>
    </row>
    <row r="23">
      <c r="A23" s="22" t="inlineStr">
        <is>
          <t>Niedersachsen</t>
        </is>
      </c>
      <c r="B23" s="23">
        <f>COUNTIF('Grundstücke'!$F$5:$F$104,'Auswertung'!$A23)</f>
        <v/>
      </c>
      <c r="C23" s="24">
        <f>IF('Auswertung'!$B23=0,"",SUMIF('Grundstücke'!$F$5:$F$104,'Auswertung'!$A23,'Grundstücke'!$O$5:$O$104))</f>
        <v/>
      </c>
      <c r="D23" s="25">
        <f>IFERROR(SUMIF('Grundstücke'!$F$5:$F$104,'Auswertung'!$A23,'Grundstücke'!$M$5:$M$104)/'Auswertung'!$B23,"")</f>
        <v/>
      </c>
    </row>
    <row r="24">
      <c r="A24" s="26" t="inlineStr">
        <is>
          <t>Nordrhein-Westfalen</t>
        </is>
      </c>
      <c r="B24" s="27">
        <f>COUNTIF('Grundstücke'!$F$5:$F$104,'Auswertung'!$A24)</f>
        <v/>
      </c>
      <c r="C24" s="28">
        <f>IF('Auswertung'!$B24=0,"",SUMIF('Grundstücke'!$F$5:$F$104,'Auswertung'!$A24,'Grundstücke'!$O$5:$O$104))</f>
        <v/>
      </c>
      <c r="D24" s="29">
        <f>IFERROR(SUMIF('Grundstücke'!$F$5:$F$104,'Auswertung'!$A24,'Grundstücke'!$M$5:$M$104)/'Auswertung'!$B24,"")</f>
        <v/>
      </c>
    </row>
    <row r="25">
      <c r="A25" s="22" t="inlineStr">
        <is>
          <t>Rheinland-Pfalz</t>
        </is>
      </c>
      <c r="B25" s="23">
        <f>COUNTIF('Grundstücke'!$F$5:$F$104,'Auswertung'!$A25)</f>
        <v/>
      </c>
      <c r="C25" s="24">
        <f>IF('Auswertung'!$B25=0,"",SUMIF('Grundstücke'!$F$5:$F$104,'Auswertung'!$A25,'Grundstücke'!$O$5:$O$104))</f>
        <v/>
      </c>
      <c r="D25" s="25">
        <f>IFERROR(SUMIF('Grundstücke'!$F$5:$F$104,'Auswertung'!$A25,'Grundstücke'!$M$5:$M$104)/'Auswertung'!$B25,"")</f>
        <v/>
      </c>
    </row>
    <row r="26">
      <c r="A26" s="26" t="inlineStr">
        <is>
          <t>Saarland</t>
        </is>
      </c>
      <c r="B26" s="27">
        <f>COUNTIF('Grundstücke'!$F$5:$F$104,'Auswertung'!$A26)</f>
        <v/>
      </c>
      <c r="C26" s="28">
        <f>IF('Auswertung'!$B26=0,"",SUMIF('Grundstücke'!$F$5:$F$104,'Auswertung'!$A26,'Grundstücke'!$O$5:$O$104))</f>
        <v/>
      </c>
      <c r="D26" s="29">
        <f>IFERROR(SUMIF('Grundstücke'!$F$5:$F$104,'Auswertung'!$A26,'Grundstücke'!$M$5:$M$104)/'Auswertung'!$B26,"")</f>
        <v/>
      </c>
    </row>
    <row r="27">
      <c r="A27" s="22" t="inlineStr">
        <is>
          <t>Sachsen</t>
        </is>
      </c>
      <c r="B27" s="23">
        <f>COUNTIF('Grundstücke'!$F$5:$F$104,'Auswertung'!$A27)</f>
        <v/>
      </c>
      <c r="C27" s="24">
        <f>IF('Auswertung'!$B27=0,"",SUMIF('Grundstücke'!$F$5:$F$104,'Auswertung'!$A27,'Grundstücke'!$O$5:$O$104))</f>
        <v/>
      </c>
      <c r="D27" s="25">
        <f>IFERROR(SUMIF('Grundstücke'!$F$5:$F$104,'Auswertung'!$A27,'Grundstücke'!$M$5:$M$104)/'Auswertung'!$B27,"")</f>
        <v/>
      </c>
    </row>
    <row r="28">
      <c r="A28" s="26" t="inlineStr">
        <is>
          <t>Sachsen-Anhalt</t>
        </is>
      </c>
      <c r="B28" s="27">
        <f>COUNTIF('Grundstücke'!$F$5:$F$104,'Auswertung'!$A28)</f>
        <v/>
      </c>
      <c r="C28" s="28">
        <f>IF('Auswertung'!$B28=0,"",SUMIF('Grundstücke'!$F$5:$F$104,'Auswertung'!$A28,'Grundstücke'!$O$5:$O$104))</f>
        <v/>
      </c>
      <c r="D28" s="29">
        <f>IFERROR(SUMIF('Grundstücke'!$F$5:$F$104,'Auswertung'!$A28,'Grundstücke'!$M$5:$M$104)/'Auswertung'!$B28,"")</f>
        <v/>
      </c>
    </row>
    <row r="29">
      <c r="A29" s="22" t="inlineStr">
        <is>
          <t>Schleswig-Holstein</t>
        </is>
      </c>
      <c r="B29" s="23">
        <f>COUNTIF('Grundstücke'!$F$5:$F$104,'Auswertung'!$A29)</f>
        <v/>
      </c>
      <c r="C29" s="24">
        <f>IF('Auswertung'!$B29=0,"",SUMIF('Grundstücke'!$F$5:$F$104,'Auswertung'!$A29,'Grundstücke'!$O$5:$O$104))</f>
        <v/>
      </c>
      <c r="D29" s="25">
        <f>IFERROR(SUMIF('Grundstücke'!$F$5:$F$104,'Auswertung'!$A29,'Grundstücke'!$M$5:$M$104)/'Auswertung'!$B29,"")</f>
        <v/>
      </c>
    </row>
    <row r="30">
      <c r="A30" s="26" t="inlineStr">
        <is>
          <t>Thüringen</t>
        </is>
      </c>
      <c r="B30" s="27">
        <f>COUNTIF('Grundstücke'!$F$5:$F$104,'Auswertung'!$A30)</f>
        <v/>
      </c>
      <c r="C30" s="28">
        <f>IF('Auswertung'!$B30=0,"",SUMIF('Grundstücke'!$F$5:$F$104,'Auswertung'!$A30,'Grundstücke'!$O$5:$O$104))</f>
        <v/>
      </c>
      <c r="D30" s="29">
        <f>IFERROR(SUMIF('Grundstücke'!$F$5:$F$104,'Auswertung'!$A30,'Grundstücke'!$M$5:$M$104)/'Auswertung'!$B30,"")</f>
        <v/>
      </c>
    </row>
  </sheetData>
  <mergeCells count="1">
    <mergeCell ref="A1:P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14B8A6"/>
    <outlinePr summaryBelow="1" summaryRight="1"/>
    <pageSetUpPr/>
  </sheetPr>
  <dimension ref="A1:D2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5" customWidth="1" min="1" max="1"/>
    <col width="28" customWidth="1" min="2" max="2"/>
    <col width="60" customWidth="1" min="3" max="3"/>
    <col width="34" customWidth="1" min="4" max="4"/>
  </cols>
  <sheetData>
    <row r="1" ht="30" customHeight="1">
      <c r="A1" s="1" t="inlineStr">
        <is>
          <t>Stammdaten für die Planungsrechnung</t>
        </is>
      </c>
    </row>
    <row r="2" ht="28" customHeight="1">
      <c r="A2" s="2" t="inlineStr">
        <is>
          <t>Die hinterlegten Werte sind editierbare Planungswerte. Prüfen Sie Steuermesszahl und Hebesatz stets anhand Ihrer aktuellen Bescheide.</t>
        </is>
      </c>
    </row>
    <row r="3"/>
    <row r="4">
      <c r="A4" s="4" t="inlineStr">
        <is>
          <t>Bundesland</t>
        </is>
      </c>
      <c r="B4" s="4" t="inlineStr">
        <is>
          <t>Standard-Steuermesszahl %</t>
        </is>
      </c>
      <c r="C4" s="4" t="inlineStr">
        <is>
          <t>Hinweis zur Prüfung</t>
        </is>
      </c>
      <c r="D4" s="4" t="inlineStr">
        <is>
          <t>Quelle/Stand</t>
        </is>
      </c>
    </row>
    <row r="5" ht="32" customHeight="1">
      <c r="A5" s="22" t="inlineStr">
        <is>
          <t>Baden-Württemberg</t>
        </is>
      </c>
      <c r="B5" s="13" t="n">
        <v>0.00031</v>
      </c>
      <c r="C5" s="30" t="inlineStr">
        <is>
          <t>Editierbarer Planungswert; die individuelle Festsetzung im Bescheid ist zu prüfen.</t>
        </is>
      </c>
      <c r="D5" s="30" t="inlineStr">
        <is>
          <t>Planungsannahme, Stand 08.09.2026</t>
        </is>
      </c>
    </row>
    <row r="6" ht="32" customHeight="1">
      <c r="A6" s="26" t="inlineStr">
        <is>
          <t>Bayern</t>
        </is>
      </c>
      <c r="B6" s="13" t="n">
        <v>0.00031</v>
      </c>
      <c r="C6" s="31" t="inlineStr">
        <is>
          <t>Editierbarer Planungswert; die individuelle Festsetzung im Bescheid ist zu prüfen.</t>
        </is>
      </c>
      <c r="D6" s="31" t="inlineStr">
        <is>
          <t>Planungsannahme, Stand 08.09.2026</t>
        </is>
      </c>
    </row>
    <row r="7" ht="32" customHeight="1">
      <c r="A7" s="22" t="inlineStr">
        <is>
          <t>Berlin</t>
        </is>
      </c>
      <c r="B7" s="13" t="n">
        <v>0.00031</v>
      </c>
      <c r="C7" s="30" t="inlineStr">
        <is>
          <t>Editierbarer Planungswert; die individuelle Festsetzung im Bescheid ist zu prüfen.</t>
        </is>
      </c>
      <c r="D7" s="30" t="inlineStr">
        <is>
          <t>Planungsannahme, Stand 08.09.2026</t>
        </is>
      </c>
    </row>
    <row r="8" ht="32" customHeight="1">
      <c r="A8" s="26" t="inlineStr">
        <is>
          <t>Brandenburg</t>
        </is>
      </c>
      <c r="B8" s="13" t="n">
        <v>0.00031</v>
      </c>
      <c r="C8" s="31" t="inlineStr">
        <is>
          <t>Editierbarer Planungswert; die individuelle Festsetzung im Bescheid ist zu prüfen.</t>
        </is>
      </c>
      <c r="D8" s="31" t="inlineStr">
        <is>
          <t>Planungsannahme, Stand 08.09.2026</t>
        </is>
      </c>
    </row>
    <row r="9" ht="32" customHeight="1">
      <c r="A9" s="22" t="inlineStr">
        <is>
          <t>Bremen</t>
        </is>
      </c>
      <c r="B9" s="13" t="n">
        <v>0.00031</v>
      </c>
      <c r="C9" s="30" t="inlineStr">
        <is>
          <t>Editierbarer Planungswert; die individuelle Festsetzung im Bescheid ist zu prüfen.</t>
        </is>
      </c>
      <c r="D9" s="30" t="inlineStr">
        <is>
          <t>Planungsannahme, Stand 08.09.2026</t>
        </is>
      </c>
    </row>
    <row r="10" ht="32" customHeight="1">
      <c r="A10" s="26" t="inlineStr">
        <is>
          <t>Hamburg</t>
        </is>
      </c>
      <c r="B10" s="13" t="n">
        <v>0.00031</v>
      </c>
      <c r="C10" s="31" t="inlineStr">
        <is>
          <t>Editierbarer Planungswert; die individuelle Festsetzung im Bescheid ist zu prüfen.</t>
        </is>
      </c>
      <c r="D10" s="31" t="inlineStr">
        <is>
          <t>Planungsannahme, Stand 08.09.2026</t>
        </is>
      </c>
    </row>
    <row r="11" ht="32" customHeight="1">
      <c r="A11" s="22" t="inlineStr">
        <is>
          <t>Hessen</t>
        </is>
      </c>
      <c r="B11" s="13" t="n">
        <v>0.00031</v>
      </c>
      <c r="C11" s="30" t="inlineStr">
        <is>
          <t>Editierbarer Planungswert; die individuelle Festsetzung im Bescheid ist zu prüfen.</t>
        </is>
      </c>
      <c r="D11" s="30" t="inlineStr">
        <is>
          <t>Planungsannahme, Stand 08.09.2026</t>
        </is>
      </c>
    </row>
    <row r="12" ht="32" customHeight="1">
      <c r="A12" s="26" t="inlineStr">
        <is>
          <t>Mecklenburg-Vorpommern</t>
        </is>
      </c>
      <c r="B12" s="13" t="n">
        <v>0.00031</v>
      </c>
      <c r="C12" s="31" t="inlineStr">
        <is>
          <t>Editierbarer Planungswert; die individuelle Festsetzung im Bescheid ist zu prüfen.</t>
        </is>
      </c>
      <c r="D12" s="31" t="inlineStr">
        <is>
          <t>Planungsannahme, Stand 08.09.2026</t>
        </is>
      </c>
    </row>
    <row r="13" ht="32" customHeight="1">
      <c r="A13" s="22" t="inlineStr">
        <is>
          <t>Niedersachsen</t>
        </is>
      </c>
      <c r="B13" s="13" t="n">
        <v>0.00031</v>
      </c>
      <c r="C13" s="30" t="inlineStr">
        <is>
          <t>Editierbarer Planungswert; die individuelle Festsetzung im Bescheid ist zu prüfen.</t>
        </is>
      </c>
      <c r="D13" s="30" t="inlineStr">
        <is>
          <t>Planungsannahme, Stand 08.09.2026</t>
        </is>
      </c>
    </row>
    <row r="14" ht="32" customHeight="1">
      <c r="A14" s="26" t="inlineStr">
        <is>
          <t>Nordrhein-Westfalen</t>
        </is>
      </c>
      <c r="B14" s="13" t="n">
        <v>0.00031</v>
      </c>
      <c r="C14" s="31" t="inlineStr">
        <is>
          <t>Editierbarer Planungswert; die individuelle Festsetzung im Bescheid ist zu prüfen.</t>
        </is>
      </c>
      <c r="D14" s="31" t="inlineStr">
        <is>
          <t>Planungsannahme, Stand 08.09.2026</t>
        </is>
      </c>
    </row>
    <row r="15" ht="32" customHeight="1">
      <c r="A15" s="22" t="inlineStr">
        <is>
          <t>Rheinland-Pfalz</t>
        </is>
      </c>
      <c r="B15" s="13" t="n">
        <v>0.00031</v>
      </c>
      <c r="C15" s="30" t="inlineStr">
        <is>
          <t>Editierbarer Planungswert; die individuelle Festsetzung im Bescheid ist zu prüfen.</t>
        </is>
      </c>
      <c r="D15" s="30" t="inlineStr">
        <is>
          <t>Planungsannahme, Stand 08.09.2026</t>
        </is>
      </c>
    </row>
    <row r="16" ht="32" customHeight="1">
      <c r="A16" s="26" t="inlineStr">
        <is>
          <t>Saarland</t>
        </is>
      </c>
      <c r="B16" s="13" t="n">
        <v>0.00031</v>
      </c>
      <c r="C16" s="31" t="inlineStr">
        <is>
          <t>Editierbarer Planungswert; die individuelle Festsetzung im Bescheid ist zu prüfen.</t>
        </is>
      </c>
      <c r="D16" s="31" t="inlineStr">
        <is>
          <t>Planungsannahme, Stand 08.09.2026</t>
        </is>
      </c>
    </row>
    <row r="17" ht="32" customHeight="1">
      <c r="A17" s="22" t="inlineStr">
        <is>
          <t>Sachsen</t>
        </is>
      </c>
      <c r="B17" s="13" t="n">
        <v>0.00031</v>
      </c>
      <c r="C17" s="30" t="inlineStr">
        <is>
          <t>Editierbarer Planungswert; die individuelle Festsetzung im Bescheid ist zu prüfen.</t>
        </is>
      </c>
      <c r="D17" s="30" t="inlineStr">
        <is>
          <t>Planungsannahme, Stand 08.09.2026</t>
        </is>
      </c>
    </row>
    <row r="18" ht="32" customHeight="1">
      <c r="A18" s="26" t="inlineStr">
        <is>
          <t>Sachsen-Anhalt</t>
        </is>
      </c>
      <c r="B18" s="13" t="n">
        <v>0.00031</v>
      </c>
      <c r="C18" s="31" t="inlineStr">
        <is>
          <t>Editierbarer Planungswert; die individuelle Festsetzung im Bescheid ist zu prüfen.</t>
        </is>
      </c>
      <c r="D18" s="31" t="inlineStr">
        <is>
          <t>Planungsannahme, Stand 08.09.2026</t>
        </is>
      </c>
    </row>
    <row r="19" ht="32" customHeight="1">
      <c r="A19" s="22" t="inlineStr">
        <is>
          <t>Schleswig-Holstein</t>
        </is>
      </c>
      <c r="B19" s="13" t="n">
        <v>0.00031</v>
      </c>
      <c r="C19" s="30" t="inlineStr">
        <is>
          <t>Editierbarer Planungswert; die individuelle Festsetzung im Bescheid ist zu prüfen.</t>
        </is>
      </c>
      <c r="D19" s="30" t="inlineStr">
        <is>
          <t>Planungsannahme, Stand 08.09.2026</t>
        </is>
      </c>
    </row>
    <row r="20" ht="32" customHeight="1">
      <c r="A20" s="26" t="inlineStr">
        <is>
          <t>Thüringen</t>
        </is>
      </c>
      <c r="B20" s="13" t="n">
        <v>0.00031</v>
      </c>
      <c r="C20" s="31" t="inlineStr">
        <is>
          <t>Editierbarer Planungswert; die individuelle Festsetzung im Bescheid ist zu prüfen.</t>
        </is>
      </c>
      <c r="D20" s="31" t="inlineStr">
        <is>
          <t>Planungsannahme, Stand 08.09.2026</t>
        </is>
      </c>
    </row>
    <row r="21"/>
    <row r="22"/>
    <row r="23">
      <c r="A23" s="15" t="inlineStr">
        <is>
          <t>Einordnung der Grundsteuerarten</t>
        </is>
      </c>
    </row>
    <row r="24" ht="35" customHeight="1">
      <c r="A24" s="16" t="inlineStr">
        <is>
          <t>Grundsteuer A</t>
        </is>
      </c>
      <c r="B24" s="30" t="inlineStr">
        <is>
          <t>Betriebe der Land- und Forstwirtschaft; die konkrete Einordnung ergibt sich aus dem jeweiligen Bescheid.</t>
        </is>
      </c>
    </row>
    <row r="25" ht="35" customHeight="1">
      <c r="A25" s="16" t="inlineStr">
        <is>
          <t>Grundsteuer B</t>
        </is>
      </c>
      <c r="B25" s="30" t="inlineStr">
        <is>
          <t>Bebaute und unbebaute Grundstücke; für typische Wohn- und Vermietungsobjekte regelmäßig relevant.</t>
        </is>
      </c>
    </row>
    <row r="26" ht="35" customHeight="1">
      <c r="A26" s="16" t="inlineStr">
        <is>
          <t>Grundsteuer C</t>
        </is>
      </c>
      <c r="B26" s="30" t="inlineStr">
        <is>
          <t>Kann kommunal für baureife Grundstücke vorgesehen werden; prüfen Sie die örtliche Satzung und den Bescheid.</t>
        </is>
      </c>
    </row>
    <row r="27"/>
    <row r="28" ht="35" customHeight="1">
      <c r="A28" s="16" t="inlineStr">
        <is>
          <t>Hinweis zu Hebesätzen</t>
        </is>
      </c>
      <c r="B28" s="30" t="inlineStr">
        <is>
          <t>Der Hebesatz wird von der Kommune festgelegt. Übernehmen Sie immer den aktuellen Wert aus dem Bescheid oder der Gemeindesatzung.</t>
        </is>
      </c>
    </row>
  </sheetData>
  <autoFilter ref="A4:D20"/>
  <mergeCells count="1">
    <mergeCell ref="A1:D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C8102E"/>
    <outlinePr summaryBelow="1" summaryRight="1"/>
    <pageSetUpPr/>
  </sheetPr>
  <dimension ref="A1:H1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05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</cols>
  <sheetData>
    <row r="1" ht="30" customHeight="1">
      <c r="A1" s="1" t="inlineStr">
        <is>
          <t>Anleitung zur Grundsteuer-Berechnungsvorlage</t>
        </is>
      </c>
    </row>
    <row r="2"/>
    <row r="3">
      <c r="A3" s="15" t="inlineStr">
        <is>
          <t>Schritt-für-Schritt</t>
        </is>
      </c>
    </row>
    <row r="4" ht="34" customHeight="1">
      <c r="A4" s="32" t="inlineStr">
        <is>
          <t>1.</t>
        </is>
      </c>
      <c r="B4" s="30" t="inlineStr">
        <is>
          <t>Erfassen Sie Grundstück und Eigentümer im Blatt „Grundstücke“. Die gelb markierten Zellen sind für Ihre Eingaben vorgesehen.</t>
        </is>
      </c>
    </row>
    <row r="5" ht="34" customHeight="1">
      <c r="A5" s="33" t="inlineStr">
        <is>
          <t>2.</t>
        </is>
      </c>
      <c r="B5" s="31" t="inlineStr">
        <is>
          <t>Tragen Sie den Grundsteuerwert aus Ihrem Bescheid ein. Die Beispielwerte dienen ausschließlich als Planungswerte.</t>
        </is>
      </c>
    </row>
    <row r="6" ht="34" customHeight="1">
      <c r="A6" s="32" t="inlineStr">
        <is>
          <t>3.</t>
        </is>
      </c>
      <c r="B6" s="30" t="inlineStr">
        <is>
          <t>Prüfen Sie die Steuermesszahl im Blatt „Stammdaten“ sowie den kommunalen Hebesatz anhand des aktuellen Bescheids oder der Satzung.</t>
        </is>
      </c>
    </row>
    <row r="7" ht="34" customHeight="1">
      <c r="A7" s="33" t="inlineStr">
        <is>
          <t>4.</t>
        </is>
      </c>
      <c r="B7" s="31" t="inlineStr">
        <is>
          <t>Kontrollieren Sie Grundsteuermessbetrag, jährliche und monatliche Grundsteuer sowie die Plausibilitätsprüfung.</t>
        </is>
      </c>
    </row>
    <row r="8" ht="34" customHeight="1">
      <c r="A8" s="32" t="inlineStr">
        <is>
          <t>5.</t>
        </is>
      </c>
      <c r="B8" s="30" t="inlineStr">
        <is>
          <t>Berücksichtigen Sie die Umlagefähigkeit nur im Rahmen der Betriebskostenabrechnung, des Mietvertrags und der BetrKV.</t>
        </is>
      </c>
    </row>
    <row r="9" ht="34" customHeight="1">
      <c r="A9" s="33" t="inlineStr">
        <is>
          <t>6.</t>
        </is>
      </c>
      <c r="B9" s="31" t="inlineStr">
        <is>
          <t>Nutzen Sie das Blatt „Auswertung“ für Portfolio-Kennzahlen, Bundesland-Vergleiche und Diagramme.</t>
        </is>
      </c>
    </row>
    <row r="10"/>
    <row r="11"/>
    <row r="12">
      <c r="A12" s="15" t="inlineStr">
        <is>
          <t>Spaltenübersicht Blatt „Grundstücke“</t>
        </is>
      </c>
    </row>
    <row r="13" ht="38" customHeight="1">
      <c r="A13" s="34" t="inlineStr">
        <is>
          <t>Eingaben</t>
        </is>
      </c>
      <c r="B13" s="30" t="inlineStr">
        <is>
          <t>Objekt-ID, Eigentümer, Lage, Objektart, Flächen, Bewertungsstichtag, Grundsteuerwert, Hebesatz und Umlageanteil.</t>
        </is>
      </c>
    </row>
    <row r="14" ht="38" customHeight="1">
      <c r="A14" s="35" t="inlineStr">
        <is>
          <t>Automatische Berechnung</t>
        </is>
      </c>
      <c r="B14" s="31" t="inlineStr">
        <is>
          <t>Steuermesszahl, Grundsteuermessbetrag, jährliche und monatliche Grundsteuer, umlagefähiger Betrag und eigener Anteil.</t>
        </is>
      </c>
    </row>
    <row r="15" ht="38" customHeight="1">
      <c r="A15" s="34" t="inlineStr">
        <is>
          <t>Plausibilitätsprüfung</t>
        </is>
      </c>
      <c r="B15" s="30" t="inlineStr">
        <is>
          <t>Der Status meldet „Bitte prüfen“, wenn Grundsteuerwert, Steuermesszahl oder Hebesatz fehlen oder nicht positiv sind.</t>
        </is>
      </c>
    </row>
    <row r="16"/>
    <row r="17"/>
    <row r="18">
      <c r="A18" s="15" t="inlineStr">
        <is>
          <t>Wichtiger Hinweis</t>
        </is>
      </c>
    </row>
    <row r="19" ht="44" customHeight="1">
      <c r="A19" s="36" t="inlineStr">
        <is>
          <t>Diese Arbeitsmappe ist eine überschlägige Planungs- und Plausibilitätsrechnung. Sie ersetzt weder den Grundsteuerbescheid noch eine steuerliche oder rechtliche Beratung.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2026-09-08T20:26:12Z</dcterms:created>
  <dcterms:modified xmlns:dcterms="http://purl.org/dc/terms/" xmlns:xsi="http://www.w3.org/2001/XMLSchema-instance" xsi:type="dcterms:W3CDTF">2026-09-08T20:26:12Z</dcterms:modified>
</cp:coreProperties>
</file>