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rhaltungsaufwand" sheetId="1" state="visible" r:id="rId1"/>
    <sheet xmlns:r="http://schemas.openxmlformats.org/officeDocument/2006/relationships" name="Jahresübersicht" sheetId="2" state="visible" r:id="rId2"/>
    <sheet xmlns:r="http://schemas.openxmlformats.org/officeDocument/2006/relationships" name="Hinweise" sheetId="3" state="visible" r:id="rId3"/>
  </sheets>
  <definedNames>
    <definedName name="_xlnm._FilterDatabase" localSheetId="0" hidden="1">'Erhaltungsaufwand'!$A$1:$Z$126</definedName>
    <definedName name="_xlnm._FilterDatabase" localSheetId="1" hidden="1">'Jahresübersicht'!$A$7:$I$101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\ &quot;€&quot;"/>
    <numFmt numFmtId="166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5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3" fillId="6" borderId="0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ill>
        <patternFill patternType="solid">
          <fgColor rgb="00FEE2E2"/>
        </patternFill>
      </fill>
    </dxf>
    <dxf>
      <font>
        <name val="Calibri"/>
        <color rgb="00FFFFFF"/>
        <sz val="10"/>
      </font>
      <fill>
        <patternFill patternType="solid">
          <fgColor rgb="00DC2626"/>
        </patternFill>
      </fill>
    </dxf>
    <dxf>
      <font>
        <name val="Calibri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1F2937"/>
        <sz val="10"/>
      </font>
      <fill>
        <patternFill patternType="solid">
          <f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Geplanter Abzug je Jahr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'Jahresübersicht'!E7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'Jahresübersicht'!$A$8:$A$101</f>
            </numRef>
          </cat>
          <val>
            <numRef>
              <f>'Jahresübersicht'!$E$8:$E$101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Jahr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Offener Restbetrag je Jahr</a:t>
            </a:r>
          </a:p>
        </rich>
      </tx>
    </title>
    <plotArea>
      <lineChart>
        <grouping val="standard"/>
        <ser>
          <idx val="0"/>
          <order val="0"/>
          <tx>
            <strRef>
              <f>'Jahresübersicht'!G7</f>
            </strRef>
          </tx>
          <spPr>
            <a:ln xmlns:a="http://schemas.openxmlformats.org/drawingml/2006/main">
              <a:solidFill>
                <a:srgbClr val="DC262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'Jahresübersicht'!$A$8:$A$101</f>
            </numRef>
          </cat>
          <val>
            <numRef>
              <f>'Jahresübersicht'!$G$8:$G$101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Jahr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103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103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24" customWidth="1" min="3" max="3"/>
    <col width="19" customWidth="1" min="4" max="4"/>
    <col width="22" customWidth="1" min="5" max="5"/>
    <col width="31" customWidth="1" min="6" max="6"/>
    <col width="17" customWidth="1" min="7" max="7"/>
    <col width="25" customWidth="1" min="8" max="8"/>
    <col width="18" customWidth="1" min="9" max="9"/>
    <col width="15" customWidth="1" min="10" max="10"/>
    <col width="15" customWidth="1" min="11" max="11"/>
    <col width="17" customWidth="1" min="12" max="12"/>
    <col width="15" customWidth="1" min="13" max="13"/>
    <col width="17" customWidth="1" min="14" max="14"/>
    <col width="15" customWidth="1" min="15" max="15"/>
    <col width="23" customWidth="1" min="16" max="16"/>
    <col width="20" customWidth="1" min="17" max="17"/>
    <col width="16" customWidth="1" min="18" max="18"/>
    <col width="16" customWidth="1" min="19" max="19"/>
    <col width="22" customWidth="1" min="20" max="20"/>
    <col width="23" customWidth="1" min="21" max="21"/>
    <col width="21" customWidth="1" min="22" max="22"/>
    <col width="17" customWidth="1" min="23" max="23"/>
    <col width="24" customWidth="1" min="24" max="24"/>
    <col width="28" customWidth="1" min="25" max="25"/>
    <col width="30" customWidth="1" min="26" max="26"/>
  </cols>
  <sheetData>
    <row r="1" ht="38" customHeight="1">
      <c r="A1" s="1" t="inlineStr">
        <is>
          <t>Vorgangs-ID</t>
        </is>
      </c>
      <c r="B1" s="1" t="inlineStr">
        <is>
          <t>Objekt</t>
        </is>
      </c>
      <c r="C1" s="1" t="inlineStr">
        <is>
          <t>Adresse</t>
        </is>
      </c>
      <c r="D1" s="1" t="inlineStr">
        <is>
          <t>Stadt</t>
        </is>
      </c>
      <c r="E1" s="1" t="inlineStr">
        <is>
          <t>Eigentümer</t>
        </is>
      </c>
      <c r="F1" s="1" t="inlineStr">
        <is>
          <t>Maßnahme / Beschreibung</t>
        </is>
      </c>
      <c r="G1" s="1" t="inlineStr">
        <is>
          <t>Kategorie</t>
        </is>
      </c>
      <c r="H1" s="1" t="inlineStr">
        <is>
          <t>Rechnungssteller</t>
        </is>
      </c>
      <c r="I1" s="1" t="inlineStr">
        <is>
          <t>Rechnungsnummer</t>
        </is>
      </c>
      <c r="J1" s="1" t="inlineStr">
        <is>
          <t>Rechnungsdatum</t>
        </is>
      </c>
      <c r="K1" s="1" t="inlineStr">
        <is>
          <t>Zahlungsdatum</t>
        </is>
      </c>
      <c r="L1" s="1" t="inlineStr">
        <is>
          <t>Nettoaufwand (€)</t>
        </is>
      </c>
      <c r="M1" s="1" t="inlineStr">
        <is>
          <t>Vorsteuer (€)</t>
        </is>
      </c>
      <c r="N1" s="1" t="inlineStr">
        <is>
          <t>Bruttoaufwand (€)</t>
        </is>
      </c>
      <c r="O1" s="1" t="inlineStr">
        <is>
          <t>Umlagefähig?</t>
        </is>
      </c>
      <c r="P1" s="1" t="inlineStr">
        <is>
          <t>Steuerlich sofort abzugsfähig?</t>
        </is>
      </c>
      <c r="Q1" s="1" t="inlineStr">
        <is>
          <t>Verteilungszeitraum (Jahre)</t>
        </is>
      </c>
      <c r="R1" s="1" t="inlineStr">
        <is>
          <t>Beginn Verteilung</t>
        </is>
      </c>
      <c r="S1" s="1" t="inlineStr">
        <is>
          <t>Ende Verteilung</t>
        </is>
      </c>
      <c r="T1" s="1" t="inlineStr">
        <is>
          <t>Jährlicher Verteilungsbetrag (€)</t>
        </is>
      </c>
      <c r="U1" s="1" t="inlineStr">
        <is>
          <t>Monatlicher Verteilungsbetrag (€)</t>
        </is>
      </c>
      <c r="V1" s="1" t="inlineStr">
        <is>
          <t>Bereits berücksichtigt (€)</t>
        </is>
      </c>
      <c r="W1" s="1" t="inlineStr">
        <is>
          <t>Restbetrag (€)</t>
        </is>
      </c>
      <c r="X1" s="1" t="inlineStr">
        <is>
          <t>Status</t>
        </is>
      </c>
      <c r="Y1" s="1" t="inlineStr">
        <is>
          <t>Bemerkung</t>
        </is>
      </c>
      <c r="Z1" s="1" t="inlineStr">
        <is>
          <t>Kategoriehinweis</t>
        </is>
      </c>
    </row>
    <row r="2" ht="34" customHeight="1">
      <c r="A2" s="2" t="inlineStr">
        <is>
          <t>EA-2026-001</t>
        </is>
      </c>
      <c r="B2" s="3" t="inlineStr">
        <is>
          <t>Wohnanlage Hauptstraße 12</t>
        </is>
      </c>
      <c r="C2" s="3" t="inlineStr">
        <is>
          <t>Hauptstraße 12</t>
        </is>
      </c>
      <c r="D2" s="3" t="inlineStr">
        <is>
          <t>Berlin</t>
        </is>
      </c>
      <c r="E2" s="3" t="inlineStr">
        <is>
          <t>Thomas Becker</t>
        </is>
      </c>
      <c r="F2" s="3" t="inlineStr">
        <is>
          <t>Dachreparatur einschließlich Abdichtung</t>
        </is>
      </c>
      <c r="G2" s="2" t="inlineStr">
        <is>
          <t>Dach</t>
        </is>
      </c>
      <c r="H2" s="3" t="inlineStr">
        <is>
          <t>Dachbau Krüger GmbH</t>
        </is>
      </c>
      <c r="I2" s="3" t="inlineStr">
        <is>
          <t>DK-2026-118</t>
        </is>
      </c>
      <c r="J2" s="21" t="n">
        <v>46040</v>
      </c>
      <c r="K2" s="21" t="n">
        <v>46055</v>
      </c>
      <c r="L2" s="22" t="n">
        <v>15504.2</v>
      </c>
      <c r="M2" s="22" t="n">
        <v>2945.8</v>
      </c>
      <c r="N2" s="23">
        <f>IF(L2="","",L2+M2)</f>
        <v/>
      </c>
      <c r="O2" s="2" t="inlineStr">
        <is>
          <t>Nein</t>
        </is>
      </c>
      <c r="P2" s="2" t="inlineStr">
        <is>
          <t>Nein</t>
        </is>
      </c>
      <c r="Q2" s="2" t="n">
        <v>5</v>
      </c>
      <c r="R2" s="21" t="n">
        <v>46023</v>
      </c>
      <c r="S2" s="24">
        <f>IF(OR(Q2="",R2=""),"",DATE(YEAR(R2)+Q2-1,12,31))</f>
        <v/>
      </c>
      <c r="T2" s="23">
        <f>IF(OR(N2="",Q2=""),"",IFERROR(N2/Q2,0))</f>
        <v/>
      </c>
      <c r="U2" s="23">
        <f>IF(T2="","",IFERROR(T2/12,0))</f>
        <v/>
      </c>
      <c r="V2" s="22" t="n">
        <v>3690</v>
      </c>
      <c r="W2" s="23">
        <f>IF(N2="","",IFERROR(MAX(0,N2-V2),0))</f>
        <v/>
      </c>
      <c r="X2" s="8">
        <f>IF(N2="","",IF(Q2=1,"Sofortabzug",IF(W2&lt;=0,"Vollständig berücksichtigt","In Verteilung")))</f>
        <v/>
      </c>
      <c r="Y2" s="3" t="inlineStr">
        <is>
          <t>Prüfung nach § 82b EStDV vorgesehen</t>
        </is>
      </c>
      <c r="Z2" s="9">
        <f>IF(G2="","",IFERROR(VLOOKUP(G2,'Jahresübersicht'!$K$8:$L$15,2,FALSE),"Nicht zugeordnet"))</f>
        <v/>
      </c>
    </row>
    <row r="3" ht="34" customHeight="1">
      <c r="A3" s="2" t="inlineStr">
        <is>
          <t>EA-2026-002</t>
        </is>
      </c>
      <c r="B3" s="3" t="inlineStr">
        <is>
          <t>Eigentumswohnung Lindenallee 7</t>
        </is>
      </c>
      <c r="C3" s="3" t="inlineStr">
        <is>
          <t>Lindenallee 7</t>
        </is>
      </c>
      <c r="D3" s="3" t="inlineStr">
        <is>
          <t>München</t>
        </is>
      </c>
      <c r="E3" s="3" t="inlineStr">
        <is>
          <t>Sabine Müller</t>
        </is>
      </c>
      <c r="F3" s="3" t="inlineStr">
        <is>
          <t>Heizungsreparatur an der Zentralheizung</t>
        </is>
      </c>
      <c r="G3" s="2" t="inlineStr">
        <is>
          <t>Heizung</t>
        </is>
      </c>
      <c r="H3" s="3" t="inlineStr">
        <is>
          <t>Thermoteam Bayern GmbH</t>
        </is>
      </c>
      <c r="I3" s="3" t="inlineStr">
        <is>
          <t>TB-26041</t>
        </is>
      </c>
      <c r="J3" s="21" t="n">
        <v>46062</v>
      </c>
      <c r="K3" s="21" t="n">
        <v>46071</v>
      </c>
      <c r="L3" s="22" t="n">
        <v>8235.290000000001</v>
      </c>
      <c r="M3" s="22" t="n">
        <v>1564.71</v>
      </c>
      <c r="N3" s="25">
        <f>IF(L3="","",L3+M3)</f>
        <v/>
      </c>
      <c r="O3" s="2" t="inlineStr">
        <is>
          <t>Nein</t>
        </is>
      </c>
      <c r="P3" s="2" t="inlineStr">
        <is>
          <t>Nein</t>
        </is>
      </c>
      <c r="Q3" s="2" t="n">
        <v>3</v>
      </c>
      <c r="R3" s="21" t="n">
        <v>46054</v>
      </c>
      <c r="S3" s="26">
        <f>IF(OR(Q3="",R3=""),"",DATE(YEAR(R3)+Q3-1,12,31))</f>
        <v/>
      </c>
      <c r="T3" s="25">
        <f>IF(OR(N3="",Q3=""),"",IFERROR(N3/Q3,0))</f>
        <v/>
      </c>
      <c r="U3" s="25">
        <f>IF(T3="","",IFERROR(T3/12,0))</f>
        <v/>
      </c>
      <c r="V3" s="22" t="n">
        <v>3266.67</v>
      </c>
      <c r="W3" s="25">
        <f>IF(N3="","",IFERROR(MAX(0,N3-V3),0))</f>
        <v/>
      </c>
      <c r="X3" s="12">
        <f>IF(N3="","",IF(Q3=1,"Sofortabzug",IF(W3&lt;=0,"Vollständig berücksichtigt","In Verteilung")))</f>
        <v/>
      </c>
      <c r="Y3" s="3" t="inlineStr">
        <is>
          <t>Verteilung mit Steuerberatung abstimmen</t>
        </is>
      </c>
      <c r="Z3" s="13">
        <f>IF(G3="","",IFERROR(VLOOKUP(G3,'Jahresübersicht'!$K$8:$L$15,2,FALSE),"Nicht zugeordnet"))</f>
        <v/>
      </c>
    </row>
    <row r="4" ht="34" customHeight="1">
      <c r="A4" s="2" t="inlineStr">
        <is>
          <t>EA-2026-003</t>
        </is>
      </c>
      <c r="B4" s="3" t="inlineStr">
        <is>
          <t>Mehrfamilienhaus Goethestraße 45</t>
        </is>
      </c>
      <c r="C4" s="3" t="inlineStr">
        <is>
          <t>Goethestraße 45</t>
        </is>
      </c>
      <c r="D4" s="3" t="inlineStr">
        <is>
          <t>Hamburg</t>
        </is>
      </c>
      <c r="E4" s="3" t="inlineStr">
        <is>
          <t>Andreas Schneider</t>
        </is>
      </c>
      <c r="F4" s="3" t="inlineStr">
        <is>
          <t>Fassadeninstandsetzung und Putzreparatur</t>
        </is>
      </c>
      <c r="G4" s="2" t="inlineStr">
        <is>
          <t>Fassade</t>
        </is>
      </c>
      <c r="H4" s="3" t="inlineStr">
        <is>
          <t>Nordbau Sanierung GmbH</t>
        </is>
      </c>
      <c r="I4" s="3" t="inlineStr">
        <is>
          <t>NB-2026-207</t>
        </is>
      </c>
      <c r="J4" s="21" t="n">
        <v>46075</v>
      </c>
      <c r="K4" s="21" t="n">
        <v>46086</v>
      </c>
      <c r="L4" s="22" t="n">
        <v>23193.28</v>
      </c>
      <c r="M4" s="22" t="n">
        <v>4406.72</v>
      </c>
      <c r="N4" s="23">
        <f>IF(L4="","",L4+M4)</f>
        <v/>
      </c>
      <c r="O4" s="2" t="inlineStr">
        <is>
          <t>Nein</t>
        </is>
      </c>
      <c r="P4" s="2" t="inlineStr">
        <is>
          <t>Nein</t>
        </is>
      </c>
      <c r="Q4" s="2" t="n">
        <v>5</v>
      </c>
      <c r="R4" s="21" t="n">
        <v>46054</v>
      </c>
      <c r="S4" s="24">
        <f>IF(OR(Q4="",R4=""),"",DATE(YEAR(R4)+Q4-1,12,31))</f>
        <v/>
      </c>
      <c r="T4" s="23">
        <f>IF(OR(N4="",Q4=""),"",IFERROR(N4/Q4,0))</f>
        <v/>
      </c>
      <c r="U4" s="23">
        <f>IF(T4="","",IFERROR(T4/12,0))</f>
        <v/>
      </c>
      <c r="V4" s="22" t="n">
        <v>5520</v>
      </c>
      <c r="W4" s="23">
        <f>IF(N4="","",IFERROR(MAX(0,N4-V4),0))</f>
        <v/>
      </c>
      <c r="X4" s="8">
        <f>IF(N4="","",IF(Q4=1,"Sofortabzug",IF(W4&lt;=0,"Vollständig berücksichtigt","In Verteilung")))</f>
        <v/>
      </c>
      <c r="Y4" s="3" t="inlineStr">
        <is>
          <t>Gerüstkosten im Aufwand enthalten</t>
        </is>
      </c>
      <c r="Z4" s="9">
        <f>IF(G4="","",IFERROR(VLOOKUP(G4,'Jahresübersicht'!$K$8:$L$15,2,FALSE),"Nicht zugeordnet"))</f>
        <v/>
      </c>
    </row>
    <row r="5" ht="34" customHeight="1">
      <c r="A5" s="2" t="inlineStr">
        <is>
          <t>EA-2026-004</t>
        </is>
      </c>
      <c r="B5" s="3" t="inlineStr">
        <is>
          <t>Wohnung Schillerstraße 18</t>
        </is>
      </c>
      <c r="C5" s="3" t="inlineStr">
        <is>
          <t>Schillerstraße 18</t>
        </is>
      </c>
      <c r="D5" s="3" t="inlineStr">
        <is>
          <t>Köln</t>
        </is>
      </c>
      <c r="E5" s="3" t="inlineStr">
        <is>
          <t>Petra Wagner</t>
        </is>
      </c>
      <c r="F5" s="3" t="inlineStr">
        <is>
          <t>Fensterreparatur und Beschlagtausch</t>
        </is>
      </c>
      <c r="G5" s="2" t="inlineStr">
        <is>
          <t>Fenster</t>
        </is>
      </c>
      <c r="H5" s="3" t="inlineStr">
        <is>
          <t>Fensterbau Reuter KG</t>
        </is>
      </c>
      <c r="I5" s="3" t="inlineStr">
        <is>
          <t>FR-6019</t>
        </is>
      </c>
      <c r="J5" s="21" t="n">
        <v>46087</v>
      </c>
      <c r="K5" s="21" t="n">
        <v>46095</v>
      </c>
      <c r="L5" s="22" t="n">
        <v>5243.7</v>
      </c>
      <c r="M5" s="22" t="n">
        <v>996.3</v>
      </c>
      <c r="N5" s="25">
        <f>IF(L5="","",L5+M5)</f>
        <v/>
      </c>
      <c r="O5" s="2" t="inlineStr">
        <is>
          <t>Nein</t>
        </is>
      </c>
      <c r="P5" s="2" t="inlineStr">
        <is>
          <t>Ja</t>
        </is>
      </c>
      <c r="Q5" s="2" t="n">
        <v>1</v>
      </c>
      <c r="R5" s="21" t="n">
        <v>46082</v>
      </c>
      <c r="S5" s="26">
        <f>IF(OR(Q5="",R5=""),"",DATE(YEAR(R5)+Q5-1,12,31))</f>
        <v/>
      </c>
      <c r="T5" s="25">
        <f>IF(OR(N5="",Q5=""),"",IFERROR(N5/Q5,0))</f>
        <v/>
      </c>
      <c r="U5" s="25">
        <f>IF(T5="","",IFERROR(T5/12,0))</f>
        <v/>
      </c>
      <c r="V5" s="22" t="n">
        <v>6240</v>
      </c>
      <c r="W5" s="25">
        <f>IF(N5="","",IFERROR(MAX(0,N5-V5),0))</f>
        <v/>
      </c>
      <c r="X5" s="12">
        <f>IF(N5="","",IF(Q5=1,"Sofortabzug",IF(W5&lt;=0,"Vollständig berücksichtigt","In Verteilung")))</f>
        <v/>
      </c>
      <c r="Y5" s="3" t="inlineStr">
        <is>
          <t>Sofortabzug vorbehaltlich steuerlicher Prüfung</t>
        </is>
      </c>
      <c r="Z5" s="13">
        <f>IF(G5="","",IFERROR(VLOOKUP(G5,'Jahresübersicht'!$K$8:$L$15,2,FALSE),"Nicht zugeordnet"))</f>
        <v/>
      </c>
    </row>
    <row r="6" ht="34" customHeight="1">
      <c r="A6" s="2" t="inlineStr">
        <is>
          <t>EA-2026-005</t>
        </is>
      </c>
      <c r="B6" s="3" t="inlineStr">
        <is>
          <t>Mietshaus Gartenstraße 22</t>
        </is>
      </c>
      <c r="C6" s="3" t="inlineStr">
        <is>
          <t>Gartenstraße 22</t>
        </is>
      </c>
      <c r="D6" s="3" t="inlineStr">
        <is>
          <t>Frankfurt am Main</t>
        </is>
      </c>
      <c r="E6" s="3" t="inlineStr">
        <is>
          <t>Michael Hoffmann</t>
        </is>
      </c>
      <c r="F6" s="3" t="inlineStr">
        <is>
          <t>Sanitärarbeiten an Steigleitungen</t>
        </is>
      </c>
      <c r="G6" s="2" t="inlineStr">
        <is>
          <t>Sanitär</t>
        </is>
      </c>
      <c r="H6" s="3" t="inlineStr">
        <is>
          <t>Sanitärtechnik Main GmbH</t>
        </is>
      </c>
      <c r="I6" s="3" t="inlineStr">
        <is>
          <t>SM-2026-88</t>
        </is>
      </c>
      <c r="J6" s="21" t="n">
        <v>46102</v>
      </c>
      <c r="K6" s="21" t="n">
        <v>46114</v>
      </c>
      <c r="L6" s="22" t="n">
        <v>4159.66</v>
      </c>
      <c r="M6" s="22" t="n">
        <v>790.34</v>
      </c>
      <c r="N6" s="23">
        <f>IF(L6="","",L6+M6)</f>
        <v/>
      </c>
      <c r="O6" s="2" t="inlineStr">
        <is>
          <t>Nein</t>
        </is>
      </c>
      <c r="P6" s="2" t="inlineStr">
        <is>
          <t>Ja</t>
        </is>
      </c>
      <c r="Q6" s="2" t="n">
        <v>1</v>
      </c>
      <c r="R6" s="21" t="n">
        <v>46082</v>
      </c>
      <c r="S6" s="24">
        <f>IF(OR(Q6="",R6=""),"",DATE(YEAR(R6)+Q6-1,12,31))</f>
        <v/>
      </c>
      <c r="T6" s="23">
        <f>IF(OR(N6="",Q6=""),"",IFERROR(N6/Q6,0))</f>
        <v/>
      </c>
      <c r="U6" s="23">
        <f>IF(T6="","",IFERROR(T6/12,0))</f>
        <v/>
      </c>
      <c r="V6" s="22" t="n">
        <v>4950</v>
      </c>
      <c r="W6" s="23">
        <f>IF(N6="","",IFERROR(MAX(0,N6-V6),0))</f>
        <v/>
      </c>
      <c r="X6" s="8">
        <f>IF(N6="","",IF(Q6=1,"Sofortabzug",IF(W6&lt;=0,"Vollständig berücksichtigt","In Verteilung")))</f>
        <v/>
      </c>
      <c r="Y6" s="3" t="inlineStr">
        <is>
          <t>Keine Umlage auf Mieter vorgesehen</t>
        </is>
      </c>
      <c r="Z6" s="9">
        <f>IF(G6="","",IFERROR(VLOOKUP(G6,'Jahresübersicht'!$K$8:$L$15,2,FALSE),"Nicht zugeordnet"))</f>
        <v/>
      </c>
    </row>
    <row r="7" ht="34" customHeight="1">
      <c r="A7" s="2" t="inlineStr">
        <is>
          <t>EA-2026-006</t>
        </is>
      </c>
      <c r="B7" s="3" t="inlineStr">
        <is>
          <t>Eigentumswohnung Rosenweg 9</t>
        </is>
      </c>
      <c r="C7" s="3" t="inlineStr">
        <is>
          <t>Rosenweg 9</t>
        </is>
      </c>
      <c r="D7" s="3" t="inlineStr">
        <is>
          <t>Stuttgart</t>
        </is>
      </c>
      <c r="E7" s="3" t="inlineStr">
        <is>
          <t>Julia Richter</t>
        </is>
      </c>
      <c r="F7" s="3" t="inlineStr">
        <is>
          <t>Elektroarbeiten und Erneuerung Unterverteilung</t>
        </is>
      </c>
      <c r="G7" s="2" t="inlineStr">
        <is>
          <t>Elektro</t>
        </is>
      </c>
      <c r="H7" s="3" t="inlineStr">
        <is>
          <t>Elektro Schmid GmbH</t>
        </is>
      </c>
      <c r="I7" s="3" t="inlineStr">
        <is>
          <t>ES-260517</t>
        </is>
      </c>
      <c r="J7" s="21" t="n">
        <v>46142</v>
      </c>
      <c r="K7" s="21" t="n">
        <v>46154</v>
      </c>
      <c r="L7" s="22" t="n">
        <v>10336.13</v>
      </c>
      <c r="M7" s="22" t="n">
        <v>1963.87</v>
      </c>
      <c r="N7" s="25">
        <f>IF(L7="","",L7+M7)</f>
        <v/>
      </c>
      <c r="O7" s="2" t="inlineStr">
        <is>
          <t>Nein</t>
        </is>
      </c>
      <c r="P7" s="2" t="inlineStr">
        <is>
          <t>Nein</t>
        </is>
      </c>
      <c r="Q7" s="2" t="n">
        <v>2</v>
      </c>
      <c r="R7" s="21" t="n">
        <v>46143</v>
      </c>
      <c r="S7" s="26">
        <f>IF(OR(Q7="",R7=""),"",DATE(YEAR(R7)+Q7-1,12,31))</f>
        <v/>
      </c>
      <c r="T7" s="25">
        <f>IF(OR(N7="",Q7=""),"",IFERROR(N7/Q7,0))</f>
        <v/>
      </c>
      <c r="U7" s="25">
        <f>IF(T7="","",IFERROR(T7/12,0))</f>
        <v/>
      </c>
      <c r="V7" s="22" t="n">
        <v>6150</v>
      </c>
      <c r="W7" s="25">
        <f>IF(N7="","",IFERROR(MAX(0,N7-V7),0))</f>
        <v/>
      </c>
      <c r="X7" s="12">
        <f>IF(N7="","",IF(Q7=1,"Sofortabzug",IF(W7&lt;=0,"Vollständig berücksichtigt","In Verteilung")))</f>
        <v/>
      </c>
      <c r="Y7" s="3" t="inlineStr">
        <is>
          <t>Aufteilung nach Rechnungspositionen dokumentieren</t>
        </is>
      </c>
      <c r="Z7" s="13">
        <f>IF(G7="","",IFERROR(VLOOKUP(G7,'Jahresübersicht'!$K$8:$L$15,2,FALSE),"Nicht zugeordnet"))</f>
        <v/>
      </c>
    </row>
    <row r="8" ht="34" customHeight="1">
      <c r="A8" s="2" t="inlineStr">
        <is>
          <t>EA-2026-007</t>
        </is>
      </c>
      <c r="B8" s="3" t="inlineStr">
        <is>
          <t>Mehrfamilienhaus Beethovenstraße 31</t>
        </is>
      </c>
      <c r="C8" s="3" t="inlineStr">
        <is>
          <t>Beethovenstraße 31</t>
        </is>
      </c>
      <c r="D8" s="3" t="inlineStr">
        <is>
          <t>Düsseldorf</t>
        </is>
      </c>
      <c r="E8" s="3" t="inlineStr">
        <is>
          <t>Stefan Weber</t>
        </is>
      </c>
      <c r="F8" s="3" t="inlineStr">
        <is>
          <t>Kellerabdichtung gegen Feuchtigkeit</t>
        </is>
      </c>
      <c r="G8" s="2" t="inlineStr">
        <is>
          <t>Sonstiges</t>
        </is>
      </c>
      <c r="H8" s="3" t="inlineStr">
        <is>
          <t>Bauabdichtung Rhein GmbH</t>
        </is>
      </c>
      <c r="I8" s="3" t="inlineStr">
        <is>
          <t>BR-2026-154</t>
        </is>
      </c>
      <c r="J8" s="21" t="n">
        <v>46156</v>
      </c>
      <c r="K8" s="21" t="n">
        <v>46169</v>
      </c>
      <c r="L8" s="22" t="n">
        <v>13235.29</v>
      </c>
      <c r="M8" s="22" t="n">
        <v>2514.71</v>
      </c>
      <c r="N8" s="23">
        <f>IF(L8="","",L8+M8)</f>
        <v/>
      </c>
      <c r="O8" s="2" t="inlineStr">
        <is>
          <t>Nein</t>
        </is>
      </c>
      <c r="P8" s="2" t="inlineStr">
        <is>
          <t>Nein</t>
        </is>
      </c>
      <c r="Q8" s="2" t="n">
        <v>5</v>
      </c>
      <c r="R8" s="21" t="n">
        <v>46143</v>
      </c>
      <c r="S8" s="24">
        <f>IF(OR(Q8="",R8=""),"",DATE(YEAR(R8)+Q8-1,12,31))</f>
        <v/>
      </c>
      <c r="T8" s="23">
        <f>IF(OR(N8="",Q8=""),"",IFERROR(N8/Q8,0))</f>
        <v/>
      </c>
      <c r="U8" s="23">
        <f>IF(T8="","",IFERROR(T8/12,0))</f>
        <v/>
      </c>
      <c r="V8" s="22" t="n">
        <v>3150</v>
      </c>
      <c r="W8" s="23">
        <f>IF(N8="","",IFERROR(MAX(0,N8-V8),0))</f>
        <v/>
      </c>
      <c r="X8" s="8">
        <f>IF(N8="","",IF(Q8=1,"Sofortabzug",IF(W8&lt;=0,"Vollständig berücksichtigt","In Verteilung")))</f>
        <v/>
      </c>
      <c r="Y8" s="3" t="inlineStr">
        <is>
          <t>Technische Unterlagen beifügen</t>
        </is>
      </c>
      <c r="Z8" s="9">
        <f>IF(G8="","",IFERROR(VLOOKUP(G8,'Jahresübersicht'!$K$8:$L$15,2,FALSE),"Nicht zugeordnet"))</f>
        <v/>
      </c>
    </row>
    <row r="9" ht="34" customHeight="1">
      <c r="A9" s="2" t="inlineStr">
        <is>
          <t>EA-2026-008</t>
        </is>
      </c>
      <c r="B9" s="3" t="inlineStr">
        <is>
          <t>Wohnanlage Karl-Liebknecht-Straße 16</t>
        </is>
      </c>
      <c r="C9" s="3" t="inlineStr">
        <is>
          <t>Karl-Liebknecht-Straße 16</t>
        </is>
      </c>
      <c r="D9" s="3" t="inlineStr">
        <is>
          <t>Leipzig</t>
        </is>
      </c>
      <c r="E9" s="3" t="inlineStr">
        <is>
          <t>Claudia Fischer</t>
        </is>
      </c>
      <c r="F9" s="3" t="inlineStr">
        <is>
          <t>Treppenhausrenovierung mit Malerarbeiten</t>
        </is>
      </c>
      <c r="G9" s="2" t="inlineStr">
        <is>
          <t>Sonstiges</t>
        </is>
      </c>
      <c r="H9" s="3" t="inlineStr">
        <is>
          <t>Malerbetrieb König GmbH</t>
        </is>
      </c>
      <c r="I9" s="3" t="inlineStr">
        <is>
          <t>MK-2026-334</t>
        </is>
      </c>
      <c r="J9" s="21" t="n">
        <v>46191</v>
      </c>
      <c r="K9" s="21" t="n">
        <v>46204</v>
      </c>
      <c r="L9" s="22" t="n">
        <v>7478.99</v>
      </c>
      <c r="M9" s="22" t="n">
        <v>1421.01</v>
      </c>
      <c r="N9" s="25">
        <f>IF(L9="","",L9+M9)</f>
        <v/>
      </c>
      <c r="O9" s="2" t="inlineStr">
        <is>
          <t>Nein</t>
        </is>
      </c>
      <c r="P9" s="2" t="inlineStr">
        <is>
          <t>Nein</t>
        </is>
      </c>
      <c r="Q9" s="2" t="n">
        <v>3</v>
      </c>
      <c r="R9" s="21" t="n">
        <v>46204</v>
      </c>
      <c r="S9" s="26">
        <f>IF(OR(Q9="",R9=""),"",DATE(YEAR(R9)+Q9-1,12,31))</f>
        <v/>
      </c>
      <c r="T9" s="25">
        <f>IF(OR(N9="",Q9=""),"",IFERROR(N9/Q9,0))</f>
        <v/>
      </c>
      <c r="U9" s="25">
        <f>IF(T9="","",IFERROR(T9/12,0))</f>
        <v/>
      </c>
      <c r="V9" s="22" t="n">
        <v>2966.67</v>
      </c>
      <c r="W9" s="25">
        <f>IF(N9="","",IFERROR(MAX(0,N9-V9),0))</f>
        <v/>
      </c>
      <c r="X9" s="12">
        <f>IF(N9="","",IF(Q9=1,"Sofortabzug",IF(W9&lt;=0,"Vollständig berücksichtigt","In Verteilung")))</f>
        <v/>
      </c>
      <c r="Y9" s="3" t="inlineStr">
        <is>
          <t>Beschluss der Eigentümergemeinschaft vorhanden</t>
        </is>
      </c>
      <c r="Z9" s="13">
        <f>IF(G9="","",IFERROR(VLOOKUP(G9,'Jahresübersicht'!$K$8:$L$15,2,FALSE),"Nicht zugeordnet"))</f>
        <v/>
      </c>
    </row>
    <row r="10" ht="34" customHeight="1">
      <c r="A10" s="2" t="inlineStr">
        <is>
          <t>EA-2026-009</t>
        </is>
      </c>
      <c r="B10" s="3" t="inlineStr">
        <is>
          <t>Eigentumswohnung Hansastraße 5</t>
        </is>
      </c>
      <c r="C10" s="3" t="inlineStr">
        <is>
          <t>Hansastraße 5</t>
        </is>
      </c>
      <c r="D10" s="3" t="inlineStr">
        <is>
          <t>Dresden</t>
        </is>
      </c>
      <c r="E10" s="3" t="inlineStr">
        <is>
          <t>Markus Bauer</t>
        </is>
      </c>
      <c r="F10" s="3" t="inlineStr">
        <is>
          <t>Instandsetzung der Außenanlagen</t>
        </is>
      </c>
      <c r="G10" s="2" t="inlineStr">
        <is>
          <t>Außenanlagen</t>
        </is>
      </c>
      <c r="H10" s="3" t="inlineStr">
        <is>
          <t>Gartenbau Elbe GmbH</t>
        </is>
      </c>
      <c r="I10" s="3" t="inlineStr">
        <is>
          <t>GE-2026-79</t>
        </is>
      </c>
      <c r="J10" s="21" t="n">
        <v>46212</v>
      </c>
      <c r="K10" s="21" t="n">
        <v>46224</v>
      </c>
      <c r="L10" s="22" t="n">
        <v>3092.44</v>
      </c>
      <c r="M10" s="22" t="n">
        <v>587.5599999999999</v>
      </c>
      <c r="N10" s="23">
        <f>IF(L10="","",L10+M10)</f>
        <v/>
      </c>
      <c r="O10" s="2" t="inlineStr">
        <is>
          <t>Nein</t>
        </is>
      </c>
      <c r="P10" s="2" t="inlineStr">
        <is>
          <t>Ja</t>
        </is>
      </c>
      <c r="Q10" s="2" t="n">
        <v>1</v>
      </c>
      <c r="R10" s="21" t="n">
        <v>46204</v>
      </c>
      <c r="S10" s="24">
        <f>IF(OR(Q10="",R10=""),"",DATE(YEAR(R10)+Q10-1,12,31))</f>
        <v/>
      </c>
      <c r="T10" s="23">
        <f>IF(OR(N10="",Q10=""),"",IFERROR(N10/Q10,0))</f>
        <v/>
      </c>
      <c r="U10" s="23">
        <f>IF(T10="","",IFERROR(T10/12,0))</f>
        <v/>
      </c>
      <c r="V10" s="22" t="n">
        <v>3680</v>
      </c>
      <c r="W10" s="23">
        <f>IF(N10="","",IFERROR(MAX(0,N10-V10),0))</f>
        <v/>
      </c>
      <c r="X10" s="8">
        <f>IF(N10="","",IF(Q10=1,"Sofortabzug",IF(W10&lt;=0,"Vollständig berücksichtigt","In Verteilung")))</f>
        <v/>
      </c>
      <c r="Y10" s="3" t="inlineStr">
        <is>
          <t>Sofortabzug vorbehaltlich Einzelfallprüfung</t>
        </is>
      </c>
      <c r="Z10" s="9">
        <f>IF(G10="","",IFERROR(VLOOKUP(G10,'Jahresübersicht'!$K$8:$L$15,2,FALSE),"Nicht zugeordnet"))</f>
        <v/>
      </c>
    </row>
    <row r="11" ht="34" customHeight="1">
      <c r="A11" s="2" t="n"/>
      <c r="B11" s="3" t="n"/>
      <c r="C11" s="3" t="n"/>
      <c r="D11" s="3" t="n"/>
      <c r="E11" s="3" t="n"/>
      <c r="F11" s="3" t="n"/>
      <c r="G11" s="2" t="n"/>
      <c r="H11" s="3" t="n"/>
      <c r="I11" s="3" t="n"/>
      <c r="J11" s="21" t="n"/>
      <c r="K11" s="21" t="n"/>
      <c r="L11" s="22" t="n"/>
      <c r="M11" s="22" t="n"/>
      <c r="N11" s="25">
        <f>IF(L11="","",L11+M11)</f>
        <v/>
      </c>
      <c r="O11" s="2" t="n"/>
      <c r="P11" s="2" t="n"/>
      <c r="Q11" s="2" t="n"/>
      <c r="R11" s="21" t="n"/>
      <c r="S11" s="26">
        <f>IF(OR(Q11="",R11=""),"",DATE(YEAR(R11)+Q11-1,12,31))</f>
        <v/>
      </c>
      <c r="T11" s="25">
        <f>IF(OR(N11="",Q11=""),"",IFERROR(N11/Q11,0))</f>
        <v/>
      </c>
      <c r="U11" s="25">
        <f>IF(T11="","",IFERROR(T11/12,0))</f>
        <v/>
      </c>
      <c r="V11" s="22" t="n"/>
      <c r="W11" s="25">
        <f>IF(N11="","",IFERROR(MAX(0,N11-V11),0))</f>
        <v/>
      </c>
      <c r="X11" s="12">
        <f>IF(N11="","",IF(Q11=1,"Sofortabzug",IF(W11&lt;=0,"Vollständig berücksichtigt","In Verteilung")))</f>
        <v/>
      </c>
      <c r="Y11" s="3" t="n"/>
      <c r="Z11" s="13">
        <f>IF(G11="","",IFERROR(VLOOKUP(G11,'Jahresübersicht'!$K$8:$L$15,2,FALSE),"Nicht zugeordnet"))</f>
        <v/>
      </c>
    </row>
    <row r="12" ht="34" customHeight="1">
      <c r="A12" s="2" t="n"/>
      <c r="B12" s="3" t="n"/>
      <c r="C12" s="3" t="n"/>
      <c r="D12" s="3" t="n"/>
      <c r="E12" s="3" t="n"/>
      <c r="F12" s="3" t="n"/>
      <c r="G12" s="2" t="n"/>
      <c r="H12" s="3" t="n"/>
      <c r="I12" s="3" t="n"/>
      <c r="J12" s="21" t="n"/>
      <c r="K12" s="21" t="n"/>
      <c r="L12" s="22" t="n"/>
      <c r="M12" s="22" t="n"/>
      <c r="N12" s="23">
        <f>IF(L12="","",L12+M12)</f>
        <v/>
      </c>
      <c r="O12" s="2" t="n"/>
      <c r="P12" s="2" t="n"/>
      <c r="Q12" s="2" t="n"/>
      <c r="R12" s="21" t="n"/>
      <c r="S12" s="24">
        <f>IF(OR(Q12="",R12=""),"",DATE(YEAR(R12)+Q12-1,12,31))</f>
        <v/>
      </c>
      <c r="T12" s="23">
        <f>IF(OR(N12="",Q12=""),"",IFERROR(N12/Q12,0))</f>
        <v/>
      </c>
      <c r="U12" s="23">
        <f>IF(T12="","",IFERROR(T12/12,0))</f>
        <v/>
      </c>
      <c r="V12" s="22" t="n"/>
      <c r="W12" s="23">
        <f>IF(N12="","",IFERROR(MAX(0,N12-V12),0))</f>
        <v/>
      </c>
      <c r="X12" s="8">
        <f>IF(N12="","",IF(Q12=1,"Sofortabzug",IF(W12&lt;=0,"Vollständig berücksichtigt","In Verteilung")))</f>
        <v/>
      </c>
      <c r="Y12" s="3" t="n"/>
      <c r="Z12" s="9">
        <f>IF(G12="","",IFERROR(VLOOKUP(G12,'Jahresübersicht'!$K$8:$L$15,2,FALSE),"Nicht zugeordnet"))</f>
        <v/>
      </c>
    </row>
    <row r="13" ht="34" customHeight="1">
      <c r="A13" s="2" t="n"/>
      <c r="B13" s="3" t="n"/>
      <c r="C13" s="3" t="n"/>
      <c r="D13" s="3" t="n"/>
      <c r="E13" s="3" t="n"/>
      <c r="F13" s="3" t="n"/>
      <c r="G13" s="2" t="n"/>
      <c r="H13" s="3" t="n"/>
      <c r="I13" s="3" t="n"/>
      <c r="J13" s="21" t="n"/>
      <c r="K13" s="21" t="n"/>
      <c r="L13" s="22" t="n"/>
      <c r="M13" s="22" t="n"/>
      <c r="N13" s="25">
        <f>IF(L13="","",L13+M13)</f>
        <v/>
      </c>
      <c r="O13" s="2" t="n"/>
      <c r="P13" s="2" t="n"/>
      <c r="Q13" s="2" t="n"/>
      <c r="R13" s="21" t="n"/>
      <c r="S13" s="26">
        <f>IF(OR(Q13="",R13=""),"",DATE(YEAR(R13)+Q13-1,12,31))</f>
        <v/>
      </c>
      <c r="T13" s="25">
        <f>IF(OR(N13="",Q13=""),"",IFERROR(N13/Q13,0))</f>
        <v/>
      </c>
      <c r="U13" s="25">
        <f>IF(T13="","",IFERROR(T13/12,0))</f>
        <v/>
      </c>
      <c r="V13" s="22" t="n"/>
      <c r="W13" s="25">
        <f>IF(N13="","",IFERROR(MAX(0,N13-V13),0))</f>
        <v/>
      </c>
      <c r="X13" s="12">
        <f>IF(N13="","",IF(Q13=1,"Sofortabzug",IF(W13&lt;=0,"Vollständig berücksichtigt","In Verteilung")))</f>
        <v/>
      </c>
      <c r="Y13" s="3" t="n"/>
      <c r="Z13" s="13">
        <f>IF(G13="","",IFERROR(VLOOKUP(G13,'Jahresübersicht'!$K$8:$L$15,2,FALSE),"Nicht zugeordnet"))</f>
        <v/>
      </c>
    </row>
    <row r="14" ht="34" customHeight="1">
      <c r="A14" s="2" t="n"/>
      <c r="B14" s="3" t="n"/>
      <c r="C14" s="3" t="n"/>
      <c r="D14" s="3" t="n"/>
      <c r="E14" s="3" t="n"/>
      <c r="F14" s="3" t="n"/>
      <c r="G14" s="2" t="n"/>
      <c r="H14" s="3" t="n"/>
      <c r="I14" s="3" t="n"/>
      <c r="J14" s="21" t="n"/>
      <c r="K14" s="21" t="n"/>
      <c r="L14" s="22" t="n"/>
      <c r="M14" s="22" t="n"/>
      <c r="N14" s="23">
        <f>IF(L14="","",L14+M14)</f>
        <v/>
      </c>
      <c r="O14" s="2" t="n"/>
      <c r="P14" s="2" t="n"/>
      <c r="Q14" s="2" t="n"/>
      <c r="R14" s="21" t="n"/>
      <c r="S14" s="24">
        <f>IF(OR(Q14="",R14=""),"",DATE(YEAR(R14)+Q14-1,12,31))</f>
        <v/>
      </c>
      <c r="T14" s="23">
        <f>IF(OR(N14="",Q14=""),"",IFERROR(N14/Q14,0))</f>
        <v/>
      </c>
      <c r="U14" s="23">
        <f>IF(T14="","",IFERROR(T14/12,0))</f>
        <v/>
      </c>
      <c r="V14" s="22" t="n"/>
      <c r="W14" s="23">
        <f>IF(N14="","",IFERROR(MAX(0,N14-V14),0))</f>
        <v/>
      </c>
      <c r="X14" s="8">
        <f>IF(N14="","",IF(Q14=1,"Sofortabzug",IF(W14&lt;=0,"Vollständig berücksichtigt","In Verteilung")))</f>
        <v/>
      </c>
      <c r="Y14" s="3" t="n"/>
      <c r="Z14" s="9">
        <f>IF(G14="","",IFERROR(VLOOKUP(G14,'Jahresübersicht'!$K$8:$L$15,2,FALSE),"Nicht zugeordnet"))</f>
        <v/>
      </c>
    </row>
    <row r="15" ht="34" customHeight="1">
      <c r="A15" s="2" t="n"/>
      <c r="B15" s="3" t="n"/>
      <c r="C15" s="3" t="n"/>
      <c r="D15" s="3" t="n"/>
      <c r="E15" s="3" t="n"/>
      <c r="F15" s="3" t="n"/>
      <c r="G15" s="2" t="n"/>
      <c r="H15" s="3" t="n"/>
      <c r="I15" s="3" t="n"/>
      <c r="J15" s="21" t="n"/>
      <c r="K15" s="21" t="n"/>
      <c r="L15" s="22" t="n"/>
      <c r="M15" s="22" t="n"/>
      <c r="N15" s="25">
        <f>IF(L15="","",L15+M15)</f>
        <v/>
      </c>
      <c r="O15" s="2" t="n"/>
      <c r="P15" s="2" t="n"/>
      <c r="Q15" s="2" t="n"/>
      <c r="R15" s="21" t="n"/>
      <c r="S15" s="26">
        <f>IF(OR(Q15="",R15=""),"",DATE(YEAR(R15)+Q15-1,12,31))</f>
        <v/>
      </c>
      <c r="T15" s="25">
        <f>IF(OR(N15="",Q15=""),"",IFERROR(N15/Q15,0))</f>
        <v/>
      </c>
      <c r="U15" s="25">
        <f>IF(T15="","",IFERROR(T15/12,0))</f>
        <v/>
      </c>
      <c r="V15" s="22" t="n"/>
      <c r="W15" s="25">
        <f>IF(N15="","",IFERROR(MAX(0,N15-V15),0))</f>
        <v/>
      </c>
      <c r="X15" s="12">
        <f>IF(N15="","",IF(Q15=1,"Sofortabzug",IF(W15&lt;=0,"Vollständig berücksichtigt","In Verteilung")))</f>
        <v/>
      </c>
      <c r="Y15" s="3" t="n"/>
      <c r="Z15" s="13">
        <f>IF(G15="","",IFERROR(VLOOKUP(G15,'Jahresübersicht'!$K$8:$L$15,2,FALSE),"Nicht zugeordnet"))</f>
        <v/>
      </c>
    </row>
    <row r="16" ht="34" customHeight="1">
      <c r="A16" s="2" t="n"/>
      <c r="B16" s="3" t="n"/>
      <c r="C16" s="3" t="n"/>
      <c r="D16" s="3" t="n"/>
      <c r="E16" s="3" t="n"/>
      <c r="F16" s="3" t="n"/>
      <c r="G16" s="2" t="n"/>
      <c r="H16" s="3" t="n"/>
      <c r="I16" s="3" t="n"/>
      <c r="J16" s="21" t="n"/>
      <c r="K16" s="21" t="n"/>
      <c r="L16" s="22" t="n"/>
      <c r="M16" s="22" t="n"/>
      <c r="N16" s="23">
        <f>IF(L16="","",L16+M16)</f>
        <v/>
      </c>
      <c r="O16" s="2" t="n"/>
      <c r="P16" s="2" t="n"/>
      <c r="Q16" s="2" t="n"/>
      <c r="R16" s="21" t="n"/>
      <c r="S16" s="24">
        <f>IF(OR(Q16="",R16=""),"",DATE(YEAR(R16)+Q16-1,12,31))</f>
        <v/>
      </c>
      <c r="T16" s="23">
        <f>IF(OR(N16="",Q16=""),"",IFERROR(N16/Q16,0))</f>
        <v/>
      </c>
      <c r="U16" s="23">
        <f>IF(T16="","",IFERROR(T16/12,0))</f>
        <v/>
      </c>
      <c r="V16" s="22" t="n"/>
      <c r="W16" s="23">
        <f>IF(N16="","",IFERROR(MAX(0,N16-V16),0))</f>
        <v/>
      </c>
      <c r="X16" s="8">
        <f>IF(N16="","",IF(Q16=1,"Sofortabzug",IF(W16&lt;=0,"Vollständig berücksichtigt","In Verteilung")))</f>
        <v/>
      </c>
      <c r="Y16" s="3" t="n"/>
      <c r="Z16" s="9">
        <f>IF(G16="","",IFERROR(VLOOKUP(G16,'Jahresübersicht'!$K$8:$L$15,2,FALSE),"Nicht zugeordnet"))</f>
        <v/>
      </c>
    </row>
    <row r="17" ht="34" customHeight="1">
      <c r="A17" s="2" t="n"/>
      <c r="B17" s="3" t="n"/>
      <c r="C17" s="3" t="n"/>
      <c r="D17" s="3" t="n"/>
      <c r="E17" s="3" t="n"/>
      <c r="F17" s="3" t="n"/>
      <c r="G17" s="2" t="n"/>
      <c r="H17" s="3" t="n"/>
      <c r="I17" s="3" t="n"/>
      <c r="J17" s="21" t="n"/>
      <c r="K17" s="21" t="n"/>
      <c r="L17" s="22" t="n"/>
      <c r="M17" s="22" t="n"/>
      <c r="N17" s="25">
        <f>IF(L17="","",L17+M17)</f>
        <v/>
      </c>
      <c r="O17" s="2" t="n"/>
      <c r="P17" s="2" t="n"/>
      <c r="Q17" s="2" t="n"/>
      <c r="R17" s="21" t="n"/>
      <c r="S17" s="26">
        <f>IF(OR(Q17="",R17=""),"",DATE(YEAR(R17)+Q17-1,12,31))</f>
        <v/>
      </c>
      <c r="T17" s="25">
        <f>IF(OR(N17="",Q17=""),"",IFERROR(N17/Q17,0))</f>
        <v/>
      </c>
      <c r="U17" s="25">
        <f>IF(T17="","",IFERROR(T17/12,0))</f>
        <v/>
      </c>
      <c r="V17" s="22" t="n"/>
      <c r="W17" s="25">
        <f>IF(N17="","",IFERROR(MAX(0,N17-V17),0))</f>
        <v/>
      </c>
      <c r="X17" s="12">
        <f>IF(N17="","",IF(Q17=1,"Sofortabzug",IF(W17&lt;=0,"Vollständig berücksichtigt","In Verteilung")))</f>
        <v/>
      </c>
      <c r="Y17" s="3" t="n"/>
      <c r="Z17" s="13">
        <f>IF(G17="","",IFERROR(VLOOKUP(G17,'Jahresübersicht'!$K$8:$L$15,2,FALSE),"Nicht zugeordnet"))</f>
        <v/>
      </c>
    </row>
    <row r="18" ht="34" customHeight="1">
      <c r="A18" s="2" t="n"/>
      <c r="B18" s="3" t="n"/>
      <c r="C18" s="3" t="n"/>
      <c r="D18" s="3" t="n"/>
      <c r="E18" s="3" t="n"/>
      <c r="F18" s="3" t="n"/>
      <c r="G18" s="2" t="n"/>
      <c r="H18" s="3" t="n"/>
      <c r="I18" s="3" t="n"/>
      <c r="J18" s="21" t="n"/>
      <c r="K18" s="21" t="n"/>
      <c r="L18" s="22" t="n"/>
      <c r="M18" s="22" t="n"/>
      <c r="N18" s="23">
        <f>IF(L18="","",L18+M18)</f>
        <v/>
      </c>
      <c r="O18" s="2" t="n"/>
      <c r="P18" s="2" t="n"/>
      <c r="Q18" s="2" t="n"/>
      <c r="R18" s="21" t="n"/>
      <c r="S18" s="24">
        <f>IF(OR(Q18="",R18=""),"",DATE(YEAR(R18)+Q18-1,12,31))</f>
        <v/>
      </c>
      <c r="T18" s="23">
        <f>IF(OR(N18="",Q18=""),"",IFERROR(N18/Q18,0))</f>
        <v/>
      </c>
      <c r="U18" s="23">
        <f>IF(T18="","",IFERROR(T18/12,0))</f>
        <v/>
      </c>
      <c r="V18" s="22" t="n"/>
      <c r="W18" s="23">
        <f>IF(N18="","",IFERROR(MAX(0,N18-V18),0))</f>
        <v/>
      </c>
      <c r="X18" s="8">
        <f>IF(N18="","",IF(Q18=1,"Sofortabzug",IF(W18&lt;=0,"Vollständig berücksichtigt","In Verteilung")))</f>
        <v/>
      </c>
      <c r="Y18" s="3" t="n"/>
      <c r="Z18" s="9">
        <f>IF(G18="","",IFERROR(VLOOKUP(G18,'Jahresübersicht'!$K$8:$L$15,2,FALSE),"Nicht zugeordnet"))</f>
        <v/>
      </c>
    </row>
    <row r="19" ht="34" customHeight="1">
      <c r="A19" s="2" t="n"/>
      <c r="B19" s="3" t="n"/>
      <c r="C19" s="3" t="n"/>
      <c r="D19" s="3" t="n"/>
      <c r="E19" s="3" t="n"/>
      <c r="F19" s="3" t="n"/>
      <c r="G19" s="2" t="n"/>
      <c r="H19" s="3" t="n"/>
      <c r="I19" s="3" t="n"/>
      <c r="J19" s="21" t="n"/>
      <c r="K19" s="21" t="n"/>
      <c r="L19" s="22" t="n"/>
      <c r="M19" s="22" t="n"/>
      <c r="N19" s="25">
        <f>IF(L19="","",L19+M19)</f>
        <v/>
      </c>
      <c r="O19" s="2" t="n"/>
      <c r="P19" s="2" t="n"/>
      <c r="Q19" s="2" t="n"/>
      <c r="R19" s="21" t="n"/>
      <c r="S19" s="26">
        <f>IF(OR(Q19="",R19=""),"",DATE(YEAR(R19)+Q19-1,12,31))</f>
        <v/>
      </c>
      <c r="T19" s="25">
        <f>IF(OR(N19="",Q19=""),"",IFERROR(N19/Q19,0))</f>
        <v/>
      </c>
      <c r="U19" s="25">
        <f>IF(T19="","",IFERROR(T19/12,0))</f>
        <v/>
      </c>
      <c r="V19" s="22" t="n"/>
      <c r="W19" s="25">
        <f>IF(N19="","",IFERROR(MAX(0,N19-V19),0))</f>
        <v/>
      </c>
      <c r="X19" s="12">
        <f>IF(N19="","",IF(Q19=1,"Sofortabzug",IF(W19&lt;=0,"Vollständig berücksichtigt","In Verteilung")))</f>
        <v/>
      </c>
      <c r="Y19" s="3" t="n"/>
      <c r="Z19" s="13">
        <f>IF(G19="","",IFERROR(VLOOKUP(G19,'Jahresübersicht'!$K$8:$L$15,2,FALSE),"Nicht zugeordnet"))</f>
        <v/>
      </c>
    </row>
    <row r="20" ht="34" customHeight="1">
      <c r="A20" s="2" t="n"/>
      <c r="B20" s="3" t="n"/>
      <c r="C20" s="3" t="n"/>
      <c r="D20" s="3" t="n"/>
      <c r="E20" s="3" t="n"/>
      <c r="F20" s="3" t="n"/>
      <c r="G20" s="2" t="n"/>
      <c r="H20" s="3" t="n"/>
      <c r="I20" s="3" t="n"/>
      <c r="J20" s="21" t="n"/>
      <c r="K20" s="21" t="n"/>
      <c r="L20" s="22" t="n"/>
      <c r="M20" s="22" t="n"/>
      <c r="N20" s="23">
        <f>IF(L20="","",L20+M20)</f>
        <v/>
      </c>
      <c r="O20" s="2" t="n"/>
      <c r="P20" s="2" t="n"/>
      <c r="Q20" s="2" t="n"/>
      <c r="R20" s="21" t="n"/>
      <c r="S20" s="24">
        <f>IF(OR(Q20="",R20=""),"",DATE(YEAR(R20)+Q20-1,12,31))</f>
        <v/>
      </c>
      <c r="T20" s="23">
        <f>IF(OR(N20="",Q20=""),"",IFERROR(N20/Q20,0))</f>
        <v/>
      </c>
      <c r="U20" s="23">
        <f>IF(T20="","",IFERROR(T20/12,0))</f>
        <v/>
      </c>
      <c r="V20" s="22" t="n"/>
      <c r="W20" s="23">
        <f>IF(N20="","",IFERROR(MAX(0,N20-V20),0))</f>
        <v/>
      </c>
      <c r="X20" s="8">
        <f>IF(N20="","",IF(Q20=1,"Sofortabzug",IF(W20&lt;=0,"Vollständig berücksichtigt","In Verteilung")))</f>
        <v/>
      </c>
      <c r="Y20" s="3" t="n"/>
      <c r="Z20" s="9">
        <f>IF(G20="","",IFERROR(VLOOKUP(G20,'Jahresübersicht'!$K$8:$L$15,2,FALSE),"Nicht zugeordnet"))</f>
        <v/>
      </c>
    </row>
    <row r="21" ht="34" customHeight="1">
      <c r="A21" s="2" t="n"/>
      <c r="B21" s="3" t="n"/>
      <c r="C21" s="3" t="n"/>
      <c r="D21" s="3" t="n"/>
      <c r="E21" s="3" t="n"/>
      <c r="F21" s="3" t="n"/>
      <c r="G21" s="2" t="n"/>
      <c r="H21" s="3" t="n"/>
      <c r="I21" s="3" t="n"/>
      <c r="J21" s="21" t="n"/>
      <c r="K21" s="21" t="n"/>
      <c r="L21" s="22" t="n"/>
      <c r="M21" s="22" t="n"/>
      <c r="N21" s="25">
        <f>IF(L21="","",L21+M21)</f>
        <v/>
      </c>
      <c r="O21" s="2" t="n"/>
      <c r="P21" s="2" t="n"/>
      <c r="Q21" s="2" t="n"/>
      <c r="R21" s="21" t="n"/>
      <c r="S21" s="26">
        <f>IF(OR(Q21="",R21=""),"",DATE(YEAR(R21)+Q21-1,12,31))</f>
        <v/>
      </c>
      <c r="T21" s="25">
        <f>IF(OR(N21="",Q21=""),"",IFERROR(N21/Q21,0))</f>
        <v/>
      </c>
      <c r="U21" s="25">
        <f>IF(T21="","",IFERROR(T21/12,0))</f>
        <v/>
      </c>
      <c r="V21" s="22" t="n"/>
      <c r="W21" s="25">
        <f>IF(N21="","",IFERROR(MAX(0,N21-V21),0))</f>
        <v/>
      </c>
      <c r="X21" s="12">
        <f>IF(N21="","",IF(Q21=1,"Sofortabzug",IF(W21&lt;=0,"Vollständig berücksichtigt","In Verteilung")))</f>
        <v/>
      </c>
      <c r="Y21" s="3" t="n"/>
      <c r="Z21" s="13">
        <f>IF(G21="","",IFERROR(VLOOKUP(G21,'Jahresübersicht'!$K$8:$L$15,2,FALSE),"Nicht zugeordnet"))</f>
        <v/>
      </c>
    </row>
    <row r="22" ht="34" customHeight="1">
      <c r="A22" s="2" t="n"/>
      <c r="B22" s="3" t="n"/>
      <c r="C22" s="3" t="n"/>
      <c r="D22" s="3" t="n"/>
      <c r="E22" s="3" t="n"/>
      <c r="F22" s="3" t="n"/>
      <c r="G22" s="2" t="n"/>
      <c r="H22" s="3" t="n"/>
      <c r="I22" s="3" t="n"/>
      <c r="J22" s="21" t="n"/>
      <c r="K22" s="21" t="n"/>
      <c r="L22" s="22" t="n"/>
      <c r="M22" s="22" t="n"/>
      <c r="N22" s="23">
        <f>IF(L22="","",L22+M22)</f>
        <v/>
      </c>
      <c r="O22" s="2" t="n"/>
      <c r="P22" s="2" t="n"/>
      <c r="Q22" s="2" t="n"/>
      <c r="R22" s="21" t="n"/>
      <c r="S22" s="24">
        <f>IF(OR(Q22="",R22=""),"",DATE(YEAR(R22)+Q22-1,12,31))</f>
        <v/>
      </c>
      <c r="T22" s="23">
        <f>IF(OR(N22="",Q22=""),"",IFERROR(N22/Q22,0))</f>
        <v/>
      </c>
      <c r="U22" s="23">
        <f>IF(T22="","",IFERROR(T22/12,0))</f>
        <v/>
      </c>
      <c r="V22" s="22" t="n"/>
      <c r="W22" s="23">
        <f>IF(N22="","",IFERROR(MAX(0,N22-V22),0))</f>
        <v/>
      </c>
      <c r="X22" s="8">
        <f>IF(N22="","",IF(Q22=1,"Sofortabzug",IF(W22&lt;=0,"Vollständig berücksichtigt","In Verteilung")))</f>
        <v/>
      </c>
      <c r="Y22" s="3" t="n"/>
      <c r="Z22" s="9">
        <f>IF(G22="","",IFERROR(VLOOKUP(G22,'Jahresübersicht'!$K$8:$L$15,2,FALSE),"Nicht zugeordnet"))</f>
        <v/>
      </c>
    </row>
    <row r="23" ht="34" customHeight="1">
      <c r="A23" s="2" t="n"/>
      <c r="B23" s="3" t="n"/>
      <c r="C23" s="3" t="n"/>
      <c r="D23" s="3" t="n"/>
      <c r="E23" s="3" t="n"/>
      <c r="F23" s="3" t="n"/>
      <c r="G23" s="2" t="n"/>
      <c r="H23" s="3" t="n"/>
      <c r="I23" s="3" t="n"/>
      <c r="J23" s="21" t="n"/>
      <c r="K23" s="21" t="n"/>
      <c r="L23" s="22" t="n"/>
      <c r="M23" s="22" t="n"/>
      <c r="N23" s="25">
        <f>IF(L23="","",L23+M23)</f>
        <v/>
      </c>
      <c r="O23" s="2" t="n"/>
      <c r="P23" s="2" t="n"/>
      <c r="Q23" s="2" t="n"/>
      <c r="R23" s="21" t="n"/>
      <c r="S23" s="26">
        <f>IF(OR(Q23="",R23=""),"",DATE(YEAR(R23)+Q23-1,12,31))</f>
        <v/>
      </c>
      <c r="T23" s="25">
        <f>IF(OR(N23="",Q23=""),"",IFERROR(N23/Q23,0))</f>
        <v/>
      </c>
      <c r="U23" s="25">
        <f>IF(T23="","",IFERROR(T23/12,0))</f>
        <v/>
      </c>
      <c r="V23" s="22" t="n"/>
      <c r="W23" s="25">
        <f>IF(N23="","",IFERROR(MAX(0,N23-V23),0))</f>
        <v/>
      </c>
      <c r="X23" s="12">
        <f>IF(N23="","",IF(Q23=1,"Sofortabzug",IF(W23&lt;=0,"Vollständig berücksichtigt","In Verteilung")))</f>
        <v/>
      </c>
      <c r="Y23" s="3" t="n"/>
      <c r="Z23" s="13">
        <f>IF(G23="","",IFERROR(VLOOKUP(G23,'Jahresübersicht'!$K$8:$L$15,2,FALSE),"Nicht zugeordnet"))</f>
        <v/>
      </c>
    </row>
    <row r="24" ht="34" customHeight="1">
      <c r="A24" s="2" t="n"/>
      <c r="B24" s="3" t="n"/>
      <c r="C24" s="3" t="n"/>
      <c r="D24" s="3" t="n"/>
      <c r="E24" s="3" t="n"/>
      <c r="F24" s="3" t="n"/>
      <c r="G24" s="2" t="n"/>
      <c r="H24" s="3" t="n"/>
      <c r="I24" s="3" t="n"/>
      <c r="J24" s="21" t="n"/>
      <c r="K24" s="21" t="n"/>
      <c r="L24" s="22" t="n"/>
      <c r="M24" s="22" t="n"/>
      <c r="N24" s="23">
        <f>IF(L24="","",L24+M24)</f>
        <v/>
      </c>
      <c r="O24" s="2" t="n"/>
      <c r="P24" s="2" t="n"/>
      <c r="Q24" s="2" t="n"/>
      <c r="R24" s="21" t="n"/>
      <c r="S24" s="24">
        <f>IF(OR(Q24="",R24=""),"",DATE(YEAR(R24)+Q24-1,12,31))</f>
        <v/>
      </c>
      <c r="T24" s="23">
        <f>IF(OR(N24="",Q24=""),"",IFERROR(N24/Q24,0))</f>
        <v/>
      </c>
      <c r="U24" s="23">
        <f>IF(T24="","",IFERROR(T24/12,0))</f>
        <v/>
      </c>
      <c r="V24" s="22" t="n"/>
      <c r="W24" s="23">
        <f>IF(N24="","",IFERROR(MAX(0,N24-V24),0))</f>
        <v/>
      </c>
      <c r="X24" s="8">
        <f>IF(N24="","",IF(Q24=1,"Sofortabzug",IF(W24&lt;=0,"Vollständig berücksichtigt","In Verteilung")))</f>
        <v/>
      </c>
      <c r="Y24" s="3" t="n"/>
      <c r="Z24" s="9">
        <f>IF(G24="","",IFERROR(VLOOKUP(G24,'Jahresübersicht'!$K$8:$L$15,2,FALSE),"Nicht zugeordnet"))</f>
        <v/>
      </c>
    </row>
    <row r="25" ht="34" customHeight="1">
      <c r="A25" s="2" t="n"/>
      <c r="B25" s="3" t="n"/>
      <c r="C25" s="3" t="n"/>
      <c r="D25" s="3" t="n"/>
      <c r="E25" s="3" t="n"/>
      <c r="F25" s="3" t="n"/>
      <c r="G25" s="2" t="n"/>
      <c r="H25" s="3" t="n"/>
      <c r="I25" s="3" t="n"/>
      <c r="J25" s="21" t="n"/>
      <c r="K25" s="21" t="n"/>
      <c r="L25" s="22" t="n"/>
      <c r="M25" s="22" t="n"/>
      <c r="N25" s="25">
        <f>IF(L25="","",L25+M25)</f>
        <v/>
      </c>
      <c r="O25" s="2" t="n"/>
      <c r="P25" s="2" t="n"/>
      <c r="Q25" s="2" t="n"/>
      <c r="R25" s="21" t="n"/>
      <c r="S25" s="26">
        <f>IF(OR(Q25="",R25=""),"",DATE(YEAR(R25)+Q25-1,12,31))</f>
        <v/>
      </c>
      <c r="T25" s="25">
        <f>IF(OR(N25="",Q25=""),"",IFERROR(N25/Q25,0))</f>
        <v/>
      </c>
      <c r="U25" s="25">
        <f>IF(T25="","",IFERROR(T25/12,0))</f>
        <v/>
      </c>
      <c r="V25" s="22" t="n"/>
      <c r="W25" s="25">
        <f>IF(N25="","",IFERROR(MAX(0,N25-V25),0))</f>
        <v/>
      </c>
      <c r="X25" s="12">
        <f>IF(N25="","",IF(Q25=1,"Sofortabzug",IF(W25&lt;=0,"Vollständig berücksichtigt","In Verteilung")))</f>
        <v/>
      </c>
      <c r="Y25" s="3" t="n"/>
      <c r="Z25" s="13">
        <f>IF(G25="","",IFERROR(VLOOKUP(G25,'Jahresübersicht'!$K$8:$L$15,2,FALSE),"Nicht zugeordnet"))</f>
        <v/>
      </c>
    </row>
    <row r="26" ht="34" customHeight="1">
      <c r="A26" s="2" t="n"/>
      <c r="B26" s="3" t="n"/>
      <c r="C26" s="3" t="n"/>
      <c r="D26" s="3" t="n"/>
      <c r="E26" s="3" t="n"/>
      <c r="F26" s="3" t="n"/>
      <c r="G26" s="2" t="n"/>
      <c r="H26" s="3" t="n"/>
      <c r="I26" s="3" t="n"/>
      <c r="J26" s="21" t="n"/>
      <c r="K26" s="21" t="n"/>
      <c r="L26" s="22" t="n"/>
      <c r="M26" s="22" t="n"/>
      <c r="N26" s="23">
        <f>IF(L26="","",L26+M26)</f>
        <v/>
      </c>
      <c r="O26" s="2" t="n"/>
      <c r="P26" s="2" t="n"/>
      <c r="Q26" s="2" t="n"/>
      <c r="R26" s="21" t="n"/>
      <c r="S26" s="24">
        <f>IF(OR(Q26="",R26=""),"",DATE(YEAR(R26)+Q26-1,12,31))</f>
        <v/>
      </c>
      <c r="T26" s="23">
        <f>IF(OR(N26="",Q26=""),"",IFERROR(N26/Q26,0))</f>
        <v/>
      </c>
      <c r="U26" s="23">
        <f>IF(T26="","",IFERROR(T26/12,0))</f>
        <v/>
      </c>
      <c r="V26" s="22" t="n"/>
      <c r="W26" s="23">
        <f>IF(N26="","",IFERROR(MAX(0,N26-V26),0))</f>
        <v/>
      </c>
      <c r="X26" s="8">
        <f>IF(N26="","",IF(Q26=1,"Sofortabzug",IF(W26&lt;=0,"Vollständig berücksichtigt","In Verteilung")))</f>
        <v/>
      </c>
      <c r="Y26" s="3" t="n"/>
      <c r="Z26" s="9">
        <f>IF(G26="","",IFERROR(VLOOKUP(G26,'Jahresübersicht'!$K$8:$L$15,2,FALSE),"Nicht zugeordnet"))</f>
        <v/>
      </c>
    </row>
    <row r="27" ht="34" customHeight="1">
      <c r="A27" s="2" t="n"/>
      <c r="B27" s="3" t="n"/>
      <c r="C27" s="3" t="n"/>
      <c r="D27" s="3" t="n"/>
      <c r="E27" s="3" t="n"/>
      <c r="F27" s="3" t="n"/>
      <c r="G27" s="2" t="n"/>
      <c r="H27" s="3" t="n"/>
      <c r="I27" s="3" t="n"/>
      <c r="J27" s="21" t="n"/>
      <c r="K27" s="21" t="n"/>
      <c r="L27" s="22" t="n"/>
      <c r="M27" s="22" t="n"/>
      <c r="N27" s="25">
        <f>IF(L27="","",L27+M27)</f>
        <v/>
      </c>
      <c r="O27" s="2" t="n"/>
      <c r="P27" s="2" t="n"/>
      <c r="Q27" s="2" t="n"/>
      <c r="R27" s="21" t="n"/>
      <c r="S27" s="26">
        <f>IF(OR(Q27="",R27=""),"",DATE(YEAR(R27)+Q27-1,12,31))</f>
        <v/>
      </c>
      <c r="T27" s="25">
        <f>IF(OR(N27="",Q27=""),"",IFERROR(N27/Q27,0))</f>
        <v/>
      </c>
      <c r="U27" s="25">
        <f>IF(T27="","",IFERROR(T27/12,0))</f>
        <v/>
      </c>
      <c r="V27" s="22" t="n"/>
      <c r="W27" s="25">
        <f>IF(N27="","",IFERROR(MAX(0,N27-V27),0))</f>
        <v/>
      </c>
      <c r="X27" s="12">
        <f>IF(N27="","",IF(Q27=1,"Sofortabzug",IF(W27&lt;=0,"Vollständig berücksichtigt","In Verteilung")))</f>
        <v/>
      </c>
      <c r="Y27" s="3" t="n"/>
      <c r="Z27" s="13">
        <f>IF(G27="","",IFERROR(VLOOKUP(G27,'Jahresübersicht'!$K$8:$L$15,2,FALSE),"Nicht zugeordnet"))</f>
        <v/>
      </c>
    </row>
    <row r="28" ht="34" customHeight="1">
      <c r="A28" s="2" t="n"/>
      <c r="B28" s="3" t="n"/>
      <c r="C28" s="3" t="n"/>
      <c r="D28" s="3" t="n"/>
      <c r="E28" s="3" t="n"/>
      <c r="F28" s="3" t="n"/>
      <c r="G28" s="2" t="n"/>
      <c r="H28" s="3" t="n"/>
      <c r="I28" s="3" t="n"/>
      <c r="J28" s="21" t="n"/>
      <c r="K28" s="21" t="n"/>
      <c r="L28" s="22" t="n"/>
      <c r="M28" s="22" t="n"/>
      <c r="N28" s="23">
        <f>IF(L28="","",L28+M28)</f>
        <v/>
      </c>
      <c r="O28" s="2" t="n"/>
      <c r="P28" s="2" t="n"/>
      <c r="Q28" s="2" t="n"/>
      <c r="R28" s="21" t="n"/>
      <c r="S28" s="24">
        <f>IF(OR(Q28="",R28=""),"",DATE(YEAR(R28)+Q28-1,12,31))</f>
        <v/>
      </c>
      <c r="T28" s="23">
        <f>IF(OR(N28="",Q28=""),"",IFERROR(N28/Q28,0))</f>
        <v/>
      </c>
      <c r="U28" s="23">
        <f>IF(T28="","",IFERROR(T28/12,0))</f>
        <v/>
      </c>
      <c r="V28" s="22" t="n"/>
      <c r="W28" s="23">
        <f>IF(N28="","",IFERROR(MAX(0,N28-V28),0))</f>
        <v/>
      </c>
      <c r="X28" s="8">
        <f>IF(N28="","",IF(Q28=1,"Sofortabzug",IF(W28&lt;=0,"Vollständig berücksichtigt","In Verteilung")))</f>
        <v/>
      </c>
      <c r="Y28" s="3" t="n"/>
      <c r="Z28" s="9">
        <f>IF(G28="","",IFERROR(VLOOKUP(G28,'Jahresübersicht'!$K$8:$L$15,2,FALSE),"Nicht zugeordnet"))</f>
        <v/>
      </c>
    </row>
    <row r="29" ht="34" customHeight="1">
      <c r="A29" s="2" t="n"/>
      <c r="B29" s="3" t="n"/>
      <c r="C29" s="3" t="n"/>
      <c r="D29" s="3" t="n"/>
      <c r="E29" s="3" t="n"/>
      <c r="F29" s="3" t="n"/>
      <c r="G29" s="2" t="n"/>
      <c r="H29" s="3" t="n"/>
      <c r="I29" s="3" t="n"/>
      <c r="J29" s="21" t="n"/>
      <c r="K29" s="21" t="n"/>
      <c r="L29" s="22" t="n"/>
      <c r="M29" s="22" t="n"/>
      <c r="N29" s="25">
        <f>IF(L29="","",L29+M29)</f>
        <v/>
      </c>
      <c r="O29" s="2" t="n"/>
      <c r="P29" s="2" t="n"/>
      <c r="Q29" s="2" t="n"/>
      <c r="R29" s="21" t="n"/>
      <c r="S29" s="26">
        <f>IF(OR(Q29="",R29=""),"",DATE(YEAR(R29)+Q29-1,12,31))</f>
        <v/>
      </c>
      <c r="T29" s="25">
        <f>IF(OR(N29="",Q29=""),"",IFERROR(N29/Q29,0))</f>
        <v/>
      </c>
      <c r="U29" s="25">
        <f>IF(T29="","",IFERROR(T29/12,0))</f>
        <v/>
      </c>
      <c r="V29" s="22" t="n"/>
      <c r="W29" s="25">
        <f>IF(N29="","",IFERROR(MAX(0,N29-V29),0))</f>
        <v/>
      </c>
      <c r="X29" s="12">
        <f>IF(N29="","",IF(Q29=1,"Sofortabzug",IF(W29&lt;=0,"Vollständig berücksichtigt","In Verteilung")))</f>
        <v/>
      </c>
      <c r="Y29" s="3" t="n"/>
      <c r="Z29" s="13">
        <f>IF(G29="","",IFERROR(VLOOKUP(G29,'Jahresübersicht'!$K$8:$L$15,2,FALSE),"Nicht zugeordnet"))</f>
        <v/>
      </c>
    </row>
    <row r="30" ht="34" customHeight="1">
      <c r="A30" s="2" t="n"/>
      <c r="B30" s="3" t="n"/>
      <c r="C30" s="3" t="n"/>
      <c r="D30" s="3" t="n"/>
      <c r="E30" s="3" t="n"/>
      <c r="F30" s="3" t="n"/>
      <c r="G30" s="2" t="n"/>
      <c r="H30" s="3" t="n"/>
      <c r="I30" s="3" t="n"/>
      <c r="J30" s="21" t="n"/>
      <c r="K30" s="21" t="n"/>
      <c r="L30" s="22" t="n"/>
      <c r="M30" s="22" t="n"/>
      <c r="N30" s="23">
        <f>IF(L30="","",L30+M30)</f>
        <v/>
      </c>
      <c r="O30" s="2" t="n"/>
      <c r="P30" s="2" t="n"/>
      <c r="Q30" s="2" t="n"/>
      <c r="R30" s="21" t="n"/>
      <c r="S30" s="24">
        <f>IF(OR(Q30="",R30=""),"",DATE(YEAR(R30)+Q30-1,12,31))</f>
        <v/>
      </c>
      <c r="T30" s="23">
        <f>IF(OR(N30="",Q30=""),"",IFERROR(N30/Q30,0))</f>
        <v/>
      </c>
      <c r="U30" s="23">
        <f>IF(T30="","",IFERROR(T30/12,0))</f>
        <v/>
      </c>
      <c r="V30" s="22" t="n"/>
      <c r="W30" s="23">
        <f>IF(N30="","",IFERROR(MAX(0,N30-V30),0))</f>
        <v/>
      </c>
      <c r="X30" s="8">
        <f>IF(N30="","",IF(Q30=1,"Sofortabzug",IF(W30&lt;=0,"Vollständig berücksichtigt","In Verteilung")))</f>
        <v/>
      </c>
      <c r="Y30" s="3" t="n"/>
      <c r="Z30" s="9">
        <f>IF(G30="","",IFERROR(VLOOKUP(G30,'Jahresübersicht'!$K$8:$L$15,2,FALSE),"Nicht zugeordnet"))</f>
        <v/>
      </c>
    </row>
    <row r="31" ht="34" customHeight="1">
      <c r="A31" s="2" t="n"/>
      <c r="B31" s="3" t="n"/>
      <c r="C31" s="3" t="n"/>
      <c r="D31" s="3" t="n"/>
      <c r="E31" s="3" t="n"/>
      <c r="F31" s="3" t="n"/>
      <c r="G31" s="2" t="n"/>
      <c r="H31" s="3" t="n"/>
      <c r="I31" s="3" t="n"/>
      <c r="J31" s="21" t="n"/>
      <c r="K31" s="21" t="n"/>
      <c r="L31" s="22" t="n"/>
      <c r="M31" s="22" t="n"/>
      <c r="N31" s="25">
        <f>IF(L31="","",L31+M31)</f>
        <v/>
      </c>
      <c r="O31" s="2" t="n"/>
      <c r="P31" s="2" t="n"/>
      <c r="Q31" s="2" t="n"/>
      <c r="R31" s="21" t="n"/>
      <c r="S31" s="26">
        <f>IF(OR(Q31="",R31=""),"",DATE(YEAR(R31)+Q31-1,12,31))</f>
        <v/>
      </c>
      <c r="T31" s="25">
        <f>IF(OR(N31="",Q31=""),"",IFERROR(N31/Q31,0))</f>
        <v/>
      </c>
      <c r="U31" s="25">
        <f>IF(T31="","",IFERROR(T31/12,0))</f>
        <v/>
      </c>
      <c r="V31" s="22" t="n"/>
      <c r="W31" s="25">
        <f>IF(N31="","",IFERROR(MAX(0,N31-V31),0))</f>
        <v/>
      </c>
      <c r="X31" s="12">
        <f>IF(N31="","",IF(Q31=1,"Sofortabzug",IF(W31&lt;=0,"Vollständig berücksichtigt","In Verteilung")))</f>
        <v/>
      </c>
      <c r="Y31" s="3" t="n"/>
      <c r="Z31" s="13">
        <f>IF(G31="","",IFERROR(VLOOKUP(G31,'Jahresübersicht'!$K$8:$L$15,2,FALSE),"Nicht zugeordnet"))</f>
        <v/>
      </c>
    </row>
    <row r="32" ht="34" customHeight="1">
      <c r="A32" s="2" t="n"/>
      <c r="B32" s="3" t="n"/>
      <c r="C32" s="3" t="n"/>
      <c r="D32" s="3" t="n"/>
      <c r="E32" s="3" t="n"/>
      <c r="F32" s="3" t="n"/>
      <c r="G32" s="2" t="n"/>
      <c r="H32" s="3" t="n"/>
      <c r="I32" s="3" t="n"/>
      <c r="J32" s="21" t="n"/>
      <c r="K32" s="21" t="n"/>
      <c r="L32" s="22" t="n"/>
      <c r="M32" s="22" t="n"/>
      <c r="N32" s="23">
        <f>IF(L32="","",L32+M32)</f>
        <v/>
      </c>
      <c r="O32" s="2" t="n"/>
      <c r="P32" s="2" t="n"/>
      <c r="Q32" s="2" t="n"/>
      <c r="R32" s="21" t="n"/>
      <c r="S32" s="24">
        <f>IF(OR(Q32="",R32=""),"",DATE(YEAR(R32)+Q32-1,12,31))</f>
        <v/>
      </c>
      <c r="T32" s="23">
        <f>IF(OR(N32="",Q32=""),"",IFERROR(N32/Q32,0))</f>
        <v/>
      </c>
      <c r="U32" s="23">
        <f>IF(T32="","",IFERROR(T32/12,0))</f>
        <v/>
      </c>
      <c r="V32" s="22" t="n"/>
      <c r="W32" s="23">
        <f>IF(N32="","",IFERROR(MAX(0,N32-V32),0))</f>
        <v/>
      </c>
      <c r="X32" s="8">
        <f>IF(N32="","",IF(Q32=1,"Sofortabzug",IF(W32&lt;=0,"Vollständig berücksichtigt","In Verteilung")))</f>
        <v/>
      </c>
      <c r="Y32" s="3" t="n"/>
      <c r="Z32" s="9">
        <f>IF(G32="","",IFERROR(VLOOKUP(G32,'Jahresübersicht'!$K$8:$L$15,2,FALSE),"Nicht zugeordnet"))</f>
        <v/>
      </c>
    </row>
    <row r="33" ht="34" customHeight="1">
      <c r="A33" s="2" t="n"/>
      <c r="B33" s="3" t="n"/>
      <c r="C33" s="3" t="n"/>
      <c r="D33" s="3" t="n"/>
      <c r="E33" s="3" t="n"/>
      <c r="F33" s="3" t="n"/>
      <c r="G33" s="2" t="n"/>
      <c r="H33" s="3" t="n"/>
      <c r="I33" s="3" t="n"/>
      <c r="J33" s="21" t="n"/>
      <c r="K33" s="21" t="n"/>
      <c r="L33" s="22" t="n"/>
      <c r="M33" s="22" t="n"/>
      <c r="N33" s="25">
        <f>IF(L33="","",L33+M33)</f>
        <v/>
      </c>
      <c r="O33" s="2" t="n"/>
      <c r="P33" s="2" t="n"/>
      <c r="Q33" s="2" t="n"/>
      <c r="R33" s="21" t="n"/>
      <c r="S33" s="26">
        <f>IF(OR(Q33="",R33=""),"",DATE(YEAR(R33)+Q33-1,12,31))</f>
        <v/>
      </c>
      <c r="T33" s="25">
        <f>IF(OR(N33="",Q33=""),"",IFERROR(N33/Q33,0))</f>
        <v/>
      </c>
      <c r="U33" s="25">
        <f>IF(T33="","",IFERROR(T33/12,0))</f>
        <v/>
      </c>
      <c r="V33" s="22" t="n"/>
      <c r="W33" s="25">
        <f>IF(N33="","",IFERROR(MAX(0,N33-V33),0))</f>
        <v/>
      </c>
      <c r="X33" s="12">
        <f>IF(N33="","",IF(Q33=1,"Sofortabzug",IF(W33&lt;=0,"Vollständig berücksichtigt","In Verteilung")))</f>
        <v/>
      </c>
      <c r="Y33" s="3" t="n"/>
      <c r="Z33" s="13">
        <f>IF(G33="","",IFERROR(VLOOKUP(G33,'Jahresübersicht'!$K$8:$L$15,2,FALSE),"Nicht zugeordnet"))</f>
        <v/>
      </c>
    </row>
    <row r="34" ht="34" customHeight="1">
      <c r="A34" s="2" t="n"/>
      <c r="B34" s="3" t="n"/>
      <c r="C34" s="3" t="n"/>
      <c r="D34" s="3" t="n"/>
      <c r="E34" s="3" t="n"/>
      <c r="F34" s="3" t="n"/>
      <c r="G34" s="2" t="n"/>
      <c r="H34" s="3" t="n"/>
      <c r="I34" s="3" t="n"/>
      <c r="J34" s="21" t="n"/>
      <c r="K34" s="21" t="n"/>
      <c r="L34" s="22" t="n"/>
      <c r="M34" s="22" t="n"/>
      <c r="N34" s="23">
        <f>IF(L34="","",L34+M34)</f>
        <v/>
      </c>
      <c r="O34" s="2" t="n"/>
      <c r="P34" s="2" t="n"/>
      <c r="Q34" s="2" t="n"/>
      <c r="R34" s="21" t="n"/>
      <c r="S34" s="24">
        <f>IF(OR(Q34="",R34=""),"",DATE(YEAR(R34)+Q34-1,12,31))</f>
        <v/>
      </c>
      <c r="T34" s="23">
        <f>IF(OR(N34="",Q34=""),"",IFERROR(N34/Q34,0))</f>
        <v/>
      </c>
      <c r="U34" s="23">
        <f>IF(T34="","",IFERROR(T34/12,0))</f>
        <v/>
      </c>
      <c r="V34" s="22" t="n"/>
      <c r="W34" s="23">
        <f>IF(N34="","",IFERROR(MAX(0,N34-V34),0))</f>
        <v/>
      </c>
      <c r="X34" s="8">
        <f>IF(N34="","",IF(Q34=1,"Sofortabzug",IF(W34&lt;=0,"Vollständig berücksichtigt","In Verteilung")))</f>
        <v/>
      </c>
      <c r="Y34" s="3" t="n"/>
      <c r="Z34" s="9">
        <f>IF(G34="","",IFERROR(VLOOKUP(G34,'Jahresübersicht'!$K$8:$L$15,2,FALSE),"Nicht zugeordnet"))</f>
        <v/>
      </c>
    </row>
    <row r="35" ht="34" customHeight="1">
      <c r="A35" s="2" t="n"/>
      <c r="B35" s="3" t="n"/>
      <c r="C35" s="3" t="n"/>
      <c r="D35" s="3" t="n"/>
      <c r="E35" s="3" t="n"/>
      <c r="F35" s="3" t="n"/>
      <c r="G35" s="2" t="n"/>
      <c r="H35" s="3" t="n"/>
      <c r="I35" s="3" t="n"/>
      <c r="J35" s="21" t="n"/>
      <c r="K35" s="21" t="n"/>
      <c r="L35" s="22" t="n"/>
      <c r="M35" s="22" t="n"/>
      <c r="N35" s="25">
        <f>IF(L35="","",L35+M35)</f>
        <v/>
      </c>
      <c r="O35" s="2" t="n"/>
      <c r="P35" s="2" t="n"/>
      <c r="Q35" s="2" t="n"/>
      <c r="R35" s="21" t="n"/>
      <c r="S35" s="26">
        <f>IF(OR(Q35="",R35=""),"",DATE(YEAR(R35)+Q35-1,12,31))</f>
        <v/>
      </c>
      <c r="T35" s="25">
        <f>IF(OR(N35="",Q35=""),"",IFERROR(N35/Q35,0))</f>
        <v/>
      </c>
      <c r="U35" s="25">
        <f>IF(T35="","",IFERROR(T35/12,0))</f>
        <v/>
      </c>
      <c r="V35" s="22" t="n"/>
      <c r="W35" s="25">
        <f>IF(N35="","",IFERROR(MAX(0,N35-V35),0))</f>
        <v/>
      </c>
      <c r="X35" s="12">
        <f>IF(N35="","",IF(Q35=1,"Sofortabzug",IF(W35&lt;=0,"Vollständig berücksichtigt","In Verteilung")))</f>
        <v/>
      </c>
      <c r="Y35" s="3" t="n"/>
      <c r="Z35" s="13">
        <f>IF(G35="","",IFERROR(VLOOKUP(G35,'Jahresübersicht'!$K$8:$L$15,2,FALSE),"Nicht zugeordnet"))</f>
        <v/>
      </c>
    </row>
    <row r="36" ht="34" customHeight="1">
      <c r="A36" s="2" t="n"/>
      <c r="B36" s="3" t="n"/>
      <c r="C36" s="3" t="n"/>
      <c r="D36" s="3" t="n"/>
      <c r="E36" s="3" t="n"/>
      <c r="F36" s="3" t="n"/>
      <c r="G36" s="2" t="n"/>
      <c r="H36" s="3" t="n"/>
      <c r="I36" s="3" t="n"/>
      <c r="J36" s="21" t="n"/>
      <c r="K36" s="21" t="n"/>
      <c r="L36" s="22" t="n"/>
      <c r="M36" s="22" t="n"/>
      <c r="N36" s="23">
        <f>IF(L36="","",L36+M36)</f>
        <v/>
      </c>
      <c r="O36" s="2" t="n"/>
      <c r="P36" s="2" t="n"/>
      <c r="Q36" s="2" t="n"/>
      <c r="R36" s="21" t="n"/>
      <c r="S36" s="24">
        <f>IF(OR(Q36="",R36=""),"",DATE(YEAR(R36)+Q36-1,12,31))</f>
        <v/>
      </c>
      <c r="T36" s="23">
        <f>IF(OR(N36="",Q36=""),"",IFERROR(N36/Q36,0))</f>
        <v/>
      </c>
      <c r="U36" s="23">
        <f>IF(T36="","",IFERROR(T36/12,0))</f>
        <v/>
      </c>
      <c r="V36" s="22" t="n"/>
      <c r="W36" s="23">
        <f>IF(N36="","",IFERROR(MAX(0,N36-V36),0))</f>
        <v/>
      </c>
      <c r="X36" s="8">
        <f>IF(N36="","",IF(Q36=1,"Sofortabzug",IF(W36&lt;=0,"Vollständig berücksichtigt","In Verteilung")))</f>
        <v/>
      </c>
      <c r="Y36" s="3" t="n"/>
      <c r="Z36" s="9">
        <f>IF(G36="","",IFERROR(VLOOKUP(G36,'Jahresübersicht'!$K$8:$L$15,2,FALSE),"Nicht zugeordnet"))</f>
        <v/>
      </c>
    </row>
    <row r="37" ht="34" customHeight="1">
      <c r="A37" s="2" t="n"/>
      <c r="B37" s="3" t="n"/>
      <c r="C37" s="3" t="n"/>
      <c r="D37" s="3" t="n"/>
      <c r="E37" s="3" t="n"/>
      <c r="F37" s="3" t="n"/>
      <c r="G37" s="2" t="n"/>
      <c r="H37" s="3" t="n"/>
      <c r="I37" s="3" t="n"/>
      <c r="J37" s="21" t="n"/>
      <c r="K37" s="21" t="n"/>
      <c r="L37" s="22" t="n"/>
      <c r="M37" s="22" t="n"/>
      <c r="N37" s="25">
        <f>IF(L37="","",L37+M37)</f>
        <v/>
      </c>
      <c r="O37" s="2" t="n"/>
      <c r="P37" s="2" t="n"/>
      <c r="Q37" s="2" t="n"/>
      <c r="R37" s="21" t="n"/>
      <c r="S37" s="26">
        <f>IF(OR(Q37="",R37=""),"",DATE(YEAR(R37)+Q37-1,12,31))</f>
        <v/>
      </c>
      <c r="T37" s="25">
        <f>IF(OR(N37="",Q37=""),"",IFERROR(N37/Q37,0))</f>
        <v/>
      </c>
      <c r="U37" s="25">
        <f>IF(T37="","",IFERROR(T37/12,0))</f>
        <v/>
      </c>
      <c r="V37" s="22" t="n"/>
      <c r="W37" s="25">
        <f>IF(N37="","",IFERROR(MAX(0,N37-V37),0))</f>
        <v/>
      </c>
      <c r="X37" s="12">
        <f>IF(N37="","",IF(Q37=1,"Sofortabzug",IF(W37&lt;=0,"Vollständig berücksichtigt","In Verteilung")))</f>
        <v/>
      </c>
      <c r="Y37" s="3" t="n"/>
      <c r="Z37" s="13">
        <f>IF(G37="","",IFERROR(VLOOKUP(G37,'Jahresübersicht'!$K$8:$L$15,2,FALSE),"Nicht zugeordnet"))</f>
        <v/>
      </c>
    </row>
    <row r="38" ht="34" customHeight="1">
      <c r="A38" s="2" t="n"/>
      <c r="B38" s="3" t="n"/>
      <c r="C38" s="3" t="n"/>
      <c r="D38" s="3" t="n"/>
      <c r="E38" s="3" t="n"/>
      <c r="F38" s="3" t="n"/>
      <c r="G38" s="2" t="n"/>
      <c r="H38" s="3" t="n"/>
      <c r="I38" s="3" t="n"/>
      <c r="J38" s="21" t="n"/>
      <c r="K38" s="21" t="n"/>
      <c r="L38" s="22" t="n"/>
      <c r="M38" s="22" t="n"/>
      <c r="N38" s="23">
        <f>IF(L38="","",L38+M38)</f>
        <v/>
      </c>
      <c r="O38" s="2" t="n"/>
      <c r="P38" s="2" t="n"/>
      <c r="Q38" s="2" t="n"/>
      <c r="R38" s="21" t="n"/>
      <c r="S38" s="24">
        <f>IF(OR(Q38="",R38=""),"",DATE(YEAR(R38)+Q38-1,12,31))</f>
        <v/>
      </c>
      <c r="T38" s="23">
        <f>IF(OR(N38="",Q38=""),"",IFERROR(N38/Q38,0))</f>
        <v/>
      </c>
      <c r="U38" s="23">
        <f>IF(T38="","",IFERROR(T38/12,0))</f>
        <v/>
      </c>
      <c r="V38" s="22" t="n"/>
      <c r="W38" s="23">
        <f>IF(N38="","",IFERROR(MAX(0,N38-V38),0))</f>
        <v/>
      </c>
      <c r="X38" s="8">
        <f>IF(N38="","",IF(Q38=1,"Sofortabzug",IF(W38&lt;=0,"Vollständig berücksichtigt","In Verteilung")))</f>
        <v/>
      </c>
      <c r="Y38" s="3" t="n"/>
      <c r="Z38" s="9">
        <f>IF(G38="","",IFERROR(VLOOKUP(G38,'Jahresübersicht'!$K$8:$L$15,2,FALSE),"Nicht zugeordnet"))</f>
        <v/>
      </c>
    </row>
    <row r="39" ht="34" customHeight="1">
      <c r="A39" s="2" t="n"/>
      <c r="B39" s="3" t="n"/>
      <c r="C39" s="3" t="n"/>
      <c r="D39" s="3" t="n"/>
      <c r="E39" s="3" t="n"/>
      <c r="F39" s="3" t="n"/>
      <c r="G39" s="2" t="n"/>
      <c r="H39" s="3" t="n"/>
      <c r="I39" s="3" t="n"/>
      <c r="J39" s="21" t="n"/>
      <c r="K39" s="21" t="n"/>
      <c r="L39" s="22" t="n"/>
      <c r="M39" s="22" t="n"/>
      <c r="N39" s="25">
        <f>IF(L39="","",L39+M39)</f>
        <v/>
      </c>
      <c r="O39" s="2" t="n"/>
      <c r="P39" s="2" t="n"/>
      <c r="Q39" s="2" t="n"/>
      <c r="R39" s="21" t="n"/>
      <c r="S39" s="26">
        <f>IF(OR(Q39="",R39=""),"",DATE(YEAR(R39)+Q39-1,12,31))</f>
        <v/>
      </c>
      <c r="T39" s="25">
        <f>IF(OR(N39="",Q39=""),"",IFERROR(N39/Q39,0))</f>
        <v/>
      </c>
      <c r="U39" s="25">
        <f>IF(T39="","",IFERROR(T39/12,0))</f>
        <v/>
      </c>
      <c r="V39" s="22" t="n"/>
      <c r="W39" s="25">
        <f>IF(N39="","",IFERROR(MAX(0,N39-V39),0))</f>
        <v/>
      </c>
      <c r="X39" s="12">
        <f>IF(N39="","",IF(Q39=1,"Sofortabzug",IF(W39&lt;=0,"Vollständig berücksichtigt","In Verteilung")))</f>
        <v/>
      </c>
      <c r="Y39" s="3" t="n"/>
      <c r="Z39" s="13">
        <f>IF(G39="","",IFERROR(VLOOKUP(G39,'Jahresübersicht'!$K$8:$L$15,2,FALSE),"Nicht zugeordnet"))</f>
        <v/>
      </c>
    </row>
    <row r="40" ht="34" customHeight="1">
      <c r="A40" s="2" t="n"/>
      <c r="B40" s="3" t="n"/>
      <c r="C40" s="3" t="n"/>
      <c r="D40" s="3" t="n"/>
      <c r="E40" s="3" t="n"/>
      <c r="F40" s="3" t="n"/>
      <c r="G40" s="2" t="n"/>
      <c r="H40" s="3" t="n"/>
      <c r="I40" s="3" t="n"/>
      <c r="J40" s="21" t="n"/>
      <c r="K40" s="21" t="n"/>
      <c r="L40" s="22" t="n"/>
      <c r="M40" s="22" t="n"/>
      <c r="N40" s="23">
        <f>IF(L40="","",L40+M40)</f>
        <v/>
      </c>
      <c r="O40" s="2" t="n"/>
      <c r="P40" s="2" t="n"/>
      <c r="Q40" s="2" t="n"/>
      <c r="R40" s="21" t="n"/>
      <c r="S40" s="24">
        <f>IF(OR(Q40="",R40=""),"",DATE(YEAR(R40)+Q40-1,12,31))</f>
        <v/>
      </c>
      <c r="T40" s="23">
        <f>IF(OR(N40="",Q40=""),"",IFERROR(N40/Q40,0))</f>
        <v/>
      </c>
      <c r="U40" s="23">
        <f>IF(T40="","",IFERROR(T40/12,0))</f>
        <v/>
      </c>
      <c r="V40" s="22" t="n"/>
      <c r="W40" s="23">
        <f>IF(N40="","",IFERROR(MAX(0,N40-V40),0))</f>
        <v/>
      </c>
      <c r="X40" s="8">
        <f>IF(N40="","",IF(Q40=1,"Sofortabzug",IF(W40&lt;=0,"Vollständig berücksichtigt","In Verteilung")))</f>
        <v/>
      </c>
      <c r="Y40" s="3" t="n"/>
      <c r="Z40" s="9">
        <f>IF(G40="","",IFERROR(VLOOKUP(G40,'Jahresübersicht'!$K$8:$L$15,2,FALSE),"Nicht zugeordnet"))</f>
        <v/>
      </c>
    </row>
    <row r="41" ht="34" customHeight="1">
      <c r="A41" s="2" t="n"/>
      <c r="B41" s="3" t="n"/>
      <c r="C41" s="3" t="n"/>
      <c r="D41" s="3" t="n"/>
      <c r="E41" s="3" t="n"/>
      <c r="F41" s="3" t="n"/>
      <c r="G41" s="2" t="n"/>
      <c r="H41" s="3" t="n"/>
      <c r="I41" s="3" t="n"/>
      <c r="J41" s="21" t="n"/>
      <c r="K41" s="21" t="n"/>
      <c r="L41" s="22" t="n"/>
      <c r="M41" s="22" t="n"/>
      <c r="N41" s="25">
        <f>IF(L41="","",L41+M41)</f>
        <v/>
      </c>
      <c r="O41" s="2" t="n"/>
      <c r="P41" s="2" t="n"/>
      <c r="Q41" s="2" t="n"/>
      <c r="R41" s="21" t="n"/>
      <c r="S41" s="26">
        <f>IF(OR(Q41="",R41=""),"",DATE(YEAR(R41)+Q41-1,12,31))</f>
        <v/>
      </c>
      <c r="T41" s="25">
        <f>IF(OR(N41="",Q41=""),"",IFERROR(N41/Q41,0))</f>
        <v/>
      </c>
      <c r="U41" s="25">
        <f>IF(T41="","",IFERROR(T41/12,0))</f>
        <v/>
      </c>
      <c r="V41" s="22" t="n"/>
      <c r="W41" s="25">
        <f>IF(N41="","",IFERROR(MAX(0,N41-V41),0))</f>
        <v/>
      </c>
      <c r="X41" s="12">
        <f>IF(N41="","",IF(Q41=1,"Sofortabzug",IF(W41&lt;=0,"Vollständig berücksichtigt","In Verteilung")))</f>
        <v/>
      </c>
      <c r="Y41" s="3" t="n"/>
      <c r="Z41" s="13">
        <f>IF(G41="","",IFERROR(VLOOKUP(G41,'Jahresübersicht'!$K$8:$L$15,2,FALSE),"Nicht zugeordnet"))</f>
        <v/>
      </c>
    </row>
    <row r="42" ht="34" customHeight="1">
      <c r="A42" s="2" t="n"/>
      <c r="B42" s="3" t="n"/>
      <c r="C42" s="3" t="n"/>
      <c r="D42" s="3" t="n"/>
      <c r="E42" s="3" t="n"/>
      <c r="F42" s="3" t="n"/>
      <c r="G42" s="2" t="n"/>
      <c r="H42" s="3" t="n"/>
      <c r="I42" s="3" t="n"/>
      <c r="J42" s="21" t="n"/>
      <c r="K42" s="21" t="n"/>
      <c r="L42" s="22" t="n"/>
      <c r="M42" s="22" t="n"/>
      <c r="N42" s="23">
        <f>IF(L42="","",L42+M42)</f>
        <v/>
      </c>
      <c r="O42" s="2" t="n"/>
      <c r="P42" s="2" t="n"/>
      <c r="Q42" s="2" t="n"/>
      <c r="R42" s="21" t="n"/>
      <c r="S42" s="24">
        <f>IF(OR(Q42="",R42=""),"",DATE(YEAR(R42)+Q42-1,12,31))</f>
        <v/>
      </c>
      <c r="T42" s="23">
        <f>IF(OR(N42="",Q42=""),"",IFERROR(N42/Q42,0))</f>
        <v/>
      </c>
      <c r="U42" s="23">
        <f>IF(T42="","",IFERROR(T42/12,0))</f>
        <v/>
      </c>
      <c r="V42" s="22" t="n"/>
      <c r="W42" s="23">
        <f>IF(N42="","",IFERROR(MAX(0,N42-V42),0))</f>
        <v/>
      </c>
      <c r="X42" s="8">
        <f>IF(N42="","",IF(Q42=1,"Sofortabzug",IF(W42&lt;=0,"Vollständig berücksichtigt","In Verteilung")))</f>
        <v/>
      </c>
      <c r="Y42" s="3" t="n"/>
      <c r="Z42" s="9">
        <f>IF(G42="","",IFERROR(VLOOKUP(G42,'Jahresübersicht'!$K$8:$L$15,2,FALSE),"Nicht zugeordnet"))</f>
        <v/>
      </c>
    </row>
    <row r="43" ht="34" customHeight="1">
      <c r="A43" s="2" t="n"/>
      <c r="B43" s="3" t="n"/>
      <c r="C43" s="3" t="n"/>
      <c r="D43" s="3" t="n"/>
      <c r="E43" s="3" t="n"/>
      <c r="F43" s="3" t="n"/>
      <c r="G43" s="2" t="n"/>
      <c r="H43" s="3" t="n"/>
      <c r="I43" s="3" t="n"/>
      <c r="J43" s="21" t="n"/>
      <c r="K43" s="21" t="n"/>
      <c r="L43" s="22" t="n"/>
      <c r="M43" s="22" t="n"/>
      <c r="N43" s="25">
        <f>IF(L43="","",L43+M43)</f>
        <v/>
      </c>
      <c r="O43" s="2" t="n"/>
      <c r="P43" s="2" t="n"/>
      <c r="Q43" s="2" t="n"/>
      <c r="R43" s="21" t="n"/>
      <c r="S43" s="26">
        <f>IF(OR(Q43="",R43=""),"",DATE(YEAR(R43)+Q43-1,12,31))</f>
        <v/>
      </c>
      <c r="T43" s="25">
        <f>IF(OR(N43="",Q43=""),"",IFERROR(N43/Q43,0))</f>
        <v/>
      </c>
      <c r="U43" s="25">
        <f>IF(T43="","",IFERROR(T43/12,0))</f>
        <v/>
      </c>
      <c r="V43" s="22" t="n"/>
      <c r="W43" s="25">
        <f>IF(N43="","",IFERROR(MAX(0,N43-V43),0))</f>
        <v/>
      </c>
      <c r="X43" s="12">
        <f>IF(N43="","",IF(Q43=1,"Sofortabzug",IF(W43&lt;=0,"Vollständig berücksichtigt","In Verteilung")))</f>
        <v/>
      </c>
      <c r="Y43" s="3" t="n"/>
      <c r="Z43" s="13">
        <f>IF(G43="","",IFERROR(VLOOKUP(G43,'Jahresübersicht'!$K$8:$L$15,2,FALSE),"Nicht zugeordnet"))</f>
        <v/>
      </c>
    </row>
    <row r="44" ht="34" customHeight="1">
      <c r="A44" s="2" t="n"/>
      <c r="B44" s="3" t="n"/>
      <c r="C44" s="3" t="n"/>
      <c r="D44" s="3" t="n"/>
      <c r="E44" s="3" t="n"/>
      <c r="F44" s="3" t="n"/>
      <c r="G44" s="2" t="n"/>
      <c r="H44" s="3" t="n"/>
      <c r="I44" s="3" t="n"/>
      <c r="J44" s="21" t="n"/>
      <c r="K44" s="21" t="n"/>
      <c r="L44" s="22" t="n"/>
      <c r="M44" s="22" t="n"/>
      <c r="N44" s="23">
        <f>IF(L44="","",L44+M44)</f>
        <v/>
      </c>
      <c r="O44" s="2" t="n"/>
      <c r="P44" s="2" t="n"/>
      <c r="Q44" s="2" t="n"/>
      <c r="R44" s="21" t="n"/>
      <c r="S44" s="24">
        <f>IF(OR(Q44="",R44=""),"",DATE(YEAR(R44)+Q44-1,12,31))</f>
        <v/>
      </c>
      <c r="T44" s="23">
        <f>IF(OR(N44="",Q44=""),"",IFERROR(N44/Q44,0))</f>
        <v/>
      </c>
      <c r="U44" s="23">
        <f>IF(T44="","",IFERROR(T44/12,0))</f>
        <v/>
      </c>
      <c r="V44" s="22" t="n"/>
      <c r="W44" s="23">
        <f>IF(N44="","",IFERROR(MAX(0,N44-V44),0))</f>
        <v/>
      </c>
      <c r="X44" s="8">
        <f>IF(N44="","",IF(Q44=1,"Sofortabzug",IF(W44&lt;=0,"Vollständig berücksichtigt","In Verteilung")))</f>
        <v/>
      </c>
      <c r="Y44" s="3" t="n"/>
      <c r="Z44" s="9">
        <f>IF(G44="","",IFERROR(VLOOKUP(G44,'Jahresübersicht'!$K$8:$L$15,2,FALSE),"Nicht zugeordnet"))</f>
        <v/>
      </c>
    </row>
    <row r="45" ht="34" customHeight="1">
      <c r="A45" s="2" t="n"/>
      <c r="B45" s="3" t="n"/>
      <c r="C45" s="3" t="n"/>
      <c r="D45" s="3" t="n"/>
      <c r="E45" s="3" t="n"/>
      <c r="F45" s="3" t="n"/>
      <c r="G45" s="2" t="n"/>
      <c r="H45" s="3" t="n"/>
      <c r="I45" s="3" t="n"/>
      <c r="J45" s="21" t="n"/>
      <c r="K45" s="21" t="n"/>
      <c r="L45" s="22" t="n"/>
      <c r="M45" s="22" t="n"/>
      <c r="N45" s="25">
        <f>IF(L45="","",L45+M45)</f>
        <v/>
      </c>
      <c r="O45" s="2" t="n"/>
      <c r="P45" s="2" t="n"/>
      <c r="Q45" s="2" t="n"/>
      <c r="R45" s="21" t="n"/>
      <c r="S45" s="26">
        <f>IF(OR(Q45="",R45=""),"",DATE(YEAR(R45)+Q45-1,12,31))</f>
        <v/>
      </c>
      <c r="T45" s="25">
        <f>IF(OR(N45="",Q45=""),"",IFERROR(N45/Q45,0))</f>
        <v/>
      </c>
      <c r="U45" s="25">
        <f>IF(T45="","",IFERROR(T45/12,0))</f>
        <v/>
      </c>
      <c r="V45" s="22" t="n"/>
      <c r="W45" s="25">
        <f>IF(N45="","",IFERROR(MAX(0,N45-V45),0))</f>
        <v/>
      </c>
      <c r="X45" s="12">
        <f>IF(N45="","",IF(Q45=1,"Sofortabzug",IF(W45&lt;=0,"Vollständig berücksichtigt","In Verteilung")))</f>
        <v/>
      </c>
      <c r="Y45" s="3" t="n"/>
      <c r="Z45" s="13">
        <f>IF(G45="","",IFERROR(VLOOKUP(G45,'Jahresübersicht'!$K$8:$L$15,2,FALSE),"Nicht zugeordnet"))</f>
        <v/>
      </c>
    </row>
    <row r="46" ht="34" customHeight="1">
      <c r="A46" s="2" t="n"/>
      <c r="B46" s="3" t="n"/>
      <c r="C46" s="3" t="n"/>
      <c r="D46" s="3" t="n"/>
      <c r="E46" s="3" t="n"/>
      <c r="F46" s="3" t="n"/>
      <c r="G46" s="2" t="n"/>
      <c r="H46" s="3" t="n"/>
      <c r="I46" s="3" t="n"/>
      <c r="J46" s="21" t="n"/>
      <c r="K46" s="21" t="n"/>
      <c r="L46" s="22" t="n"/>
      <c r="M46" s="22" t="n"/>
      <c r="N46" s="23">
        <f>IF(L46="","",L46+M46)</f>
        <v/>
      </c>
      <c r="O46" s="2" t="n"/>
      <c r="P46" s="2" t="n"/>
      <c r="Q46" s="2" t="n"/>
      <c r="R46" s="21" t="n"/>
      <c r="S46" s="24">
        <f>IF(OR(Q46="",R46=""),"",DATE(YEAR(R46)+Q46-1,12,31))</f>
        <v/>
      </c>
      <c r="T46" s="23">
        <f>IF(OR(N46="",Q46=""),"",IFERROR(N46/Q46,0))</f>
        <v/>
      </c>
      <c r="U46" s="23">
        <f>IF(T46="","",IFERROR(T46/12,0))</f>
        <v/>
      </c>
      <c r="V46" s="22" t="n"/>
      <c r="W46" s="23">
        <f>IF(N46="","",IFERROR(MAX(0,N46-V46),0))</f>
        <v/>
      </c>
      <c r="X46" s="8">
        <f>IF(N46="","",IF(Q46=1,"Sofortabzug",IF(W46&lt;=0,"Vollständig berücksichtigt","In Verteilung")))</f>
        <v/>
      </c>
      <c r="Y46" s="3" t="n"/>
      <c r="Z46" s="9">
        <f>IF(G46="","",IFERROR(VLOOKUP(G46,'Jahresübersicht'!$K$8:$L$15,2,FALSE),"Nicht zugeordnet"))</f>
        <v/>
      </c>
    </row>
    <row r="47" ht="34" customHeight="1">
      <c r="A47" s="2" t="n"/>
      <c r="B47" s="3" t="n"/>
      <c r="C47" s="3" t="n"/>
      <c r="D47" s="3" t="n"/>
      <c r="E47" s="3" t="n"/>
      <c r="F47" s="3" t="n"/>
      <c r="G47" s="2" t="n"/>
      <c r="H47" s="3" t="n"/>
      <c r="I47" s="3" t="n"/>
      <c r="J47" s="21" t="n"/>
      <c r="K47" s="21" t="n"/>
      <c r="L47" s="22" t="n"/>
      <c r="M47" s="22" t="n"/>
      <c r="N47" s="25">
        <f>IF(L47="","",L47+M47)</f>
        <v/>
      </c>
      <c r="O47" s="2" t="n"/>
      <c r="P47" s="2" t="n"/>
      <c r="Q47" s="2" t="n"/>
      <c r="R47" s="21" t="n"/>
      <c r="S47" s="26">
        <f>IF(OR(Q47="",R47=""),"",DATE(YEAR(R47)+Q47-1,12,31))</f>
        <v/>
      </c>
      <c r="T47" s="25">
        <f>IF(OR(N47="",Q47=""),"",IFERROR(N47/Q47,0))</f>
        <v/>
      </c>
      <c r="U47" s="25">
        <f>IF(T47="","",IFERROR(T47/12,0))</f>
        <v/>
      </c>
      <c r="V47" s="22" t="n"/>
      <c r="W47" s="25">
        <f>IF(N47="","",IFERROR(MAX(0,N47-V47),0))</f>
        <v/>
      </c>
      <c r="X47" s="12">
        <f>IF(N47="","",IF(Q47=1,"Sofortabzug",IF(W47&lt;=0,"Vollständig berücksichtigt","In Verteilung")))</f>
        <v/>
      </c>
      <c r="Y47" s="3" t="n"/>
      <c r="Z47" s="13">
        <f>IF(G47="","",IFERROR(VLOOKUP(G47,'Jahresübersicht'!$K$8:$L$15,2,FALSE),"Nicht zugeordnet"))</f>
        <v/>
      </c>
    </row>
    <row r="48" ht="34" customHeight="1">
      <c r="A48" s="2" t="n"/>
      <c r="B48" s="3" t="n"/>
      <c r="C48" s="3" t="n"/>
      <c r="D48" s="3" t="n"/>
      <c r="E48" s="3" t="n"/>
      <c r="F48" s="3" t="n"/>
      <c r="G48" s="2" t="n"/>
      <c r="H48" s="3" t="n"/>
      <c r="I48" s="3" t="n"/>
      <c r="J48" s="21" t="n"/>
      <c r="K48" s="21" t="n"/>
      <c r="L48" s="22" t="n"/>
      <c r="M48" s="22" t="n"/>
      <c r="N48" s="23">
        <f>IF(L48="","",L48+M48)</f>
        <v/>
      </c>
      <c r="O48" s="2" t="n"/>
      <c r="P48" s="2" t="n"/>
      <c r="Q48" s="2" t="n"/>
      <c r="R48" s="21" t="n"/>
      <c r="S48" s="24">
        <f>IF(OR(Q48="",R48=""),"",DATE(YEAR(R48)+Q48-1,12,31))</f>
        <v/>
      </c>
      <c r="T48" s="23">
        <f>IF(OR(N48="",Q48=""),"",IFERROR(N48/Q48,0))</f>
        <v/>
      </c>
      <c r="U48" s="23">
        <f>IF(T48="","",IFERROR(T48/12,0))</f>
        <v/>
      </c>
      <c r="V48" s="22" t="n"/>
      <c r="W48" s="23">
        <f>IF(N48="","",IFERROR(MAX(0,N48-V48),0))</f>
        <v/>
      </c>
      <c r="X48" s="8">
        <f>IF(N48="","",IF(Q48=1,"Sofortabzug",IF(W48&lt;=0,"Vollständig berücksichtigt","In Verteilung")))</f>
        <v/>
      </c>
      <c r="Y48" s="3" t="n"/>
      <c r="Z48" s="9">
        <f>IF(G48="","",IFERROR(VLOOKUP(G48,'Jahresübersicht'!$K$8:$L$15,2,FALSE),"Nicht zugeordnet"))</f>
        <v/>
      </c>
    </row>
    <row r="49" ht="34" customHeight="1">
      <c r="A49" s="2" t="n"/>
      <c r="B49" s="3" t="n"/>
      <c r="C49" s="3" t="n"/>
      <c r="D49" s="3" t="n"/>
      <c r="E49" s="3" t="n"/>
      <c r="F49" s="3" t="n"/>
      <c r="G49" s="2" t="n"/>
      <c r="H49" s="3" t="n"/>
      <c r="I49" s="3" t="n"/>
      <c r="J49" s="21" t="n"/>
      <c r="K49" s="21" t="n"/>
      <c r="L49" s="22" t="n"/>
      <c r="M49" s="22" t="n"/>
      <c r="N49" s="25">
        <f>IF(L49="","",L49+M49)</f>
        <v/>
      </c>
      <c r="O49" s="2" t="n"/>
      <c r="P49" s="2" t="n"/>
      <c r="Q49" s="2" t="n"/>
      <c r="R49" s="21" t="n"/>
      <c r="S49" s="26">
        <f>IF(OR(Q49="",R49=""),"",DATE(YEAR(R49)+Q49-1,12,31))</f>
        <v/>
      </c>
      <c r="T49" s="25">
        <f>IF(OR(N49="",Q49=""),"",IFERROR(N49/Q49,0))</f>
        <v/>
      </c>
      <c r="U49" s="25">
        <f>IF(T49="","",IFERROR(T49/12,0))</f>
        <v/>
      </c>
      <c r="V49" s="22" t="n"/>
      <c r="W49" s="25">
        <f>IF(N49="","",IFERROR(MAX(0,N49-V49),0))</f>
        <v/>
      </c>
      <c r="X49" s="12">
        <f>IF(N49="","",IF(Q49=1,"Sofortabzug",IF(W49&lt;=0,"Vollständig berücksichtigt","In Verteilung")))</f>
        <v/>
      </c>
      <c r="Y49" s="3" t="n"/>
      <c r="Z49" s="13">
        <f>IF(G49="","",IFERROR(VLOOKUP(G49,'Jahresübersicht'!$K$8:$L$15,2,FALSE),"Nicht zugeordnet"))</f>
        <v/>
      </c>
    </row>
    <row r="50" ht="34" customHeight="1">
      <c r="A50" s="2" t="n"/>
      <c r="B50" s="3" t="n"/>
      <c r="C50" s="3" t="n"/>
      <c r="D50" s="3" t="n"/>
      <c r="E50" s="3" t="n"/>
      <c r="F50" s="3" t="n"/>
      <c r="G50" s="2" t="n"/>
      <c r="H50" s="3" t="n"/>
      <c r="I50" s="3" t="n"/>
      <c r="J50" s="21" t="n"/>
      <c r="K50" s="21" t="n"/>
      <c r="L50" s="22" t="n"/>
      <c r="M50" s="22" t="n"/>
      <c r="N50" s="23">
        <f>IF(L50="","",L50+M50)</f>
        <v/>
      </c>
      <c r="O50" s="2" t="n"/>
      <c r="P50" s="2" t="n"/>
      <c r="Q50" s="2" t="n"/>
      <c r="R50" s="21" t="n"/>
      <c r="S50" s="24">
        <f>IF(OR(Q50="",R50=""),"",DATE(YEAR(R50)+Q50-1,12,31))</f>
        <v/>
      </c>
      <c r="T50" s="23">
        <f>IF(OR(N50="",Q50=""),"",IFERROR(N50/Q50,0))</f>
        <v/>
      </c>
      <c r="U50" s="23">
        <f>IF(T50="","",IFERROR(T50/12,0))</f>
        <v/>
      </c>
      <c r="V50" s="22" t="n"/>
      <c r="W50" s="23">
        <f>IF(N50="","",IFERROR(MAX(0,N50-V50),0))</f>
        <v/>
      </c>
      <c r="X50" s="8">
        <f>IF(N50="","",IF(Q50=1,"Sofortabzug",IF(W50&lt;=0,"Vollständig berücksichtigt","In Verteilung")))</f>
        <v/>
      </c>
      <c r="Y50" s="3" t="n"/>
      <c r="Z50" s="9">
        <f>IF(G50="","",IFERROR(VLOOKUP(G50,'Jahresübersicht'!$K$8:$L$15,2,FALSE),"Nicht zugeordnet"))</f>
        <v/>
      </c>
    </row>
    <row r="51" ht="34" customHeight="1">
      <c r="A51" s="2" t="n"/>
      <c r="B51" s="3" t="n"/>
      <c r="C51" s="3" t="n"/>
      <c r="D51" s="3" t="n"/>
      <c r="E51" s="3" t="n"/>
      <c r="F51" s="3" t="n"/>
      <c r="G51" s="2" t="n"/>
      <c r="H51" s="3" t="n"/>
      <c r="I51" s="3" t="n"/>
      <c r="J51" s="21" t="n"/>
      <c r="K51" s="21" t="n"/>
      <c r="L51" s="22" t="n"/>
      <c r="M51" s="22" t="n"/>
      <c r="N51" s="25">
        <f>IF(L51="","",L51+M51)</f>
        <v/>
      </c>
      <c r="O51" s="2" t="n"/>
      <c r="P51" s="2" t="n"/>
      <c r="Q51" s="2" t="n"/>
      <c r="R51" s="21" t="n"/>
      <c r="S51" s="26">
        <f>IF(OR(Q51="",R51=""),"",DATE(YEAR(R51)+Q51-1,12,31))</f>
        <v/>
      </c>
      <c r="T51" s="25">
        <f>IF(OR(N51="",Q51=""),"",IFERROR(N51/Q51,0))</f>
        <v/>
      </c>
      <c r="U51" s="25">
        <f>IF(T51="","",IFERROR(T51/12,0))</f>
        <v/>
      </c>
      <c r="V51" s="22" t="n"/>
      <c r="W51" s="25">
        <f>IF(N51="","",IFERROR(MAX(0,N51-V51),0))</f>
        <v/>
      </c>
      <c r="X51" s="12">
        <f>IF(N51="","",IF(Q51=1,"Sofortabzug",IF(W51&lt;=0,"Vollständig berücksichtigt","In Verteilung")))</f>
        <v/>
      </c>
      <c r="Y51" s="3" t="n"/>
      <c r="Z51" s="13">
        <f>IF(G51="","",IFERROR(VLOOKUP(G51,'Jahresübersicht'!$K$8:$L$15,2,FALSE),"Nicht zugeordnet"))</f>
        <v/>
      </c>
    </row>
    <row r="52" ht="34" customHeight="1">
      <c r="A52" s="2" t="n"/>
      <c r="B52" s="3" t="n"/>
      <c r="C52" s="3" t="n"/>
      <c r="D52" s="3" t="n"/>
      <c r="E52" s="3" t="n"/>
      <c r="F52" s="3" t="n"/>
      <c r="G52" s="2" t="n"/>
      <c r="H52" s="3" t="n"/>
      <c r="I52" s="3" t="n"/>
      <c r="J52" s="21" t="n"/>
      <c r="K52" s="21" t="n"/>
      <c r="L52" s="22" t="n"/>
      <c r="M52" s="22" t="n"/>
      <c r="N52" s="23">
        <f>IF(L52="","",L52+M52)</f>
        <v/>
      </c>
      <c r="O52" s="2" t="n"/>
      <c r="P52" s="2" t="n"/>
      <c r="Q52" s="2" t="n"/>
      <c r="R52" s="21" t="n"/>
      <c r="S52" s="24">
        <f>IF(OR(Q52="",R52=""),"",DATE(YEAR(R52)+Q52-1,12,31))</f>
        <v/>
      </c>
      <c r="T52" s="23">
        <f>IF(OR(N52="",Q52=""),"",IFERROR(N52/Q52,0))</f>
        <v/>
      </c>
      <c r="U52" s="23">
        <f>IF(T52="","",IFERROR(T52/12,0))</f>
        <v/>
      </c>
      <c r="V52" s="22" t="n"/>
      <c r="W52" s="23">
        <f>IF(N52="","",IFERROR(MAX(0,N52-V52),0))</f>
        <v/>
      </c>
      <c r="X52" s="8">
        <f>IF(N52="","",IF(Q52=1,"Sofortabzug",IF(W52&lt;=0,"Vollständig berücksichtigt","In Verteilung")))</f>
        <v/>
      </c>
      <c r="Y52" s="3" t="n"/>
      <c r="Z52" s="9">
        <f>IF(G52="","",IFERROR(VLOOKUP(G52,'Jahresübersicht'!$K$8:$L$15,2,FALSE),"Nicht zugeordnet"))</f>
        <v/>
      </c>
    </row>
    <row r="53" ht="34" customHeight="1">
      <c r="A53" s="2" t="n"/>
      <c r="B53" s="3" t="n"/>
      <c r="C53" s="3" t="n"/>
      <c r="D53" s="3" t="n"/>
      <c r="E53" s="3" t="n"/>
      <c r="F53" s="3" t="n"/>
      <c r="G53" s="2" t="n"/>
      <c r="H53" s="3" t="n"/>
      <c r="I53" s="3" t="n"/>
      <c r="J53" s="21" t="n"/>
      <c r="K53" s="21" t="n"/>
      <c r="L53" s="22" t="n"/>
      <c r="M53" s="22" t="n"/>
      <c r="N53" s="25">
        <f>IF(L53="","",L53+M53)</f>
        <v/>
      </c>
      <c r="O53" s="2" t="n"/>
      <c r="P53" s="2" t="n"/>
      <c r="Q53" s="2" t="n"/>
      <c r="R53" s="21" t="n"/>
      <c r="S53" s="26">
        <f>IF(OR(Q53="",R53=""),"",DATE(YEAR(R53)+Q53-1,12,31))</f>
        <v/>
      </c>
      <c r="T53" s="25">
        <f>IF(OR(N53="",Q53=""),"",IFERROR(N53/Q53,0))</f>
        <v/>
      </c>
      <c r="U53" s="25">
        <f>IF(T53="","",IFERROR(T53/12,0))</f>
        <v/>
      </c>
      <c r="V53" s="22" t="n"/>
      <c r="W53" s="25">
        <f>IF(N53="","",IFERROR(MAX(0,N53-V53),0))</f>
        <v/>
      </c>
      <c r="X53" s="12">
        <f>IF(N53="","",IF(Q53=1,"Sofortabzug",IF(W53&lt;=0,"Vollständig berücksichtigt","In Verteilung")))</f>
        <v/>
      </c>
      <c r="Y53" s="3" t="n"/>
      <c r="Z53" s="13">
        <f>IF(G53="","",IFERROR(VLOOKUP(G53,'Jahresübersicht'!$K$8:$L$15,2,FALSE),"Nicht zugeordnet"))</f>
        <v/>
      </c>
    </row>
    <row r="54" ht="34" customHeight="1">
      <c r="A54" s="2" t="n"/>
      <c r="B54" s="3" t="n"/>
      <c r="C54" s="3" t="n"/>
      <c r="D54" s="3" t="n"/>
      <c r="E54" s="3" t="n"/>
      <c r="F54" s="3" t="n"/>
      <c r="G54" s="2" t="n"/>
      <c r="H54" s="3" t="n"/>
      <c r="I54" s="3" t="n"/>
      <c r="J54" s="21" t="n"/>
      <c r="K54" s="21" t="n"/>
      <c r="L54" s="22" t="n"/>
      <c r="M54" s="22" t="n"/>
      <c r="N54" s="23">
        <f>IF(L54="","",L54+M54)</f>
        <v/>
      </c>
      <c r="O54" s="2" t="n"/>
      <c r="P54" s="2" t="n"/>
      <c r="Q54" s="2" t="n"/>
      <c r="R54" s="21" t="n"/>
      <c r="S54" s="24">
        <f>IF(OR(Q54="",R54=""),"",DATE(YEAR(R54)+Q54-1,12,31))</f>
        <v/>
      </c>
      <c r="T54" s="23">
        <f>IF(OR(N54="",Q54=""),"",IFERROR(N54/Q54,0))</f>
        <v/>
      </c>
      <c r="U54" s="23">
        <f>IF(T54="","",IFERROR(T54/12,0))</f>
        <v/>
      </c>
      <c r="V54" s="22" t="n"/>
      <c r="W54" s="23">
        <f>IF(N54="","",IFERROR(MAX(0,N54-V54),0))</f>
        <v/>
      </c>
      <c r="X54" s="8">
        <f>IF(N54="","",IF(Q54=1,"Sofortabzug",IF(W54&lt;=0,"Vollständig berücksichtigt","In Verteilung")))</f>
        <v/>
      </c>
      <c r="Y54" s="3" t="n"/>
      <c r="Z54" s="9">
        <f>IF(G54="","",IFERROR(VLOOKUP(G54,'Jahresübersicht'!$K$8:$L$15,2,FALSE),"Nicht zugeordnet"))</f>
        <v/>
      </c>
    </row>
    <row r="55" ht="34" customHeight="1">
      <c r="A55" s="2" t="n"/>
      <c r="B55" s="3" t="n"/>
      <c r="C55" s="3" t="n"/>
      <c r="D55" s="3" t="n"/>
      <c r="E55" s="3" t="n"/>
      <c r="F55" s="3" t="n"/>
      <c r="G55" s="2" t="n"/>
      <c r="H55" s="3" t="n"/>
      <c r="I55" s="3" t="n"/>
      <c r="J55" s="21" t="n"/>
      <c r="K55" s="21" t="n"/>
      <c r="L55" s="22" t="n"/>
      <c r="M55" s="22" t="n"/>
      <c r="N55" s="25">
        <f>IF(L55="","",L55+M55)</f>
        <v/>
      </c>
      <c r="O55" s="2" t="n"/>
      <c r="P55" s="2" t="n"/>
      <c r="Q55" s="2" t="n"/>
      <c r="R55" s="21" t="n"/>
      <c r="S55" s="26">
        <f>IF(OR(Q55="",R55=""),"",DATE(YEAR(R55)+Q55-1,12,31))</f>
        <v/>
      </c>
      <c r="T55" s="25">
        <f>IF(OR(N55="",Q55=""),"",IFERROR(N55/Q55,0))</f>
        <v/>
      </c>
      <c r="U55" s="25">
        <f>IF(T55="","",IFERROR(T55/12,0))</f>
        <v/>
      </c>
      <c r="V55" s="22" t="n"/>
      <c r="W55" s="25">
        <f>IF(N55="","",IFERROR(MAX(0,N55-V55),0))</f>
        <v/>
      </c>
      <c r="X55" s="12">
        <f>IF(N55="","",IF(Q55=1,"Sofortabzug",IF(W55&lt;=0,"Vollständig berücksichtigt","In Verteilung")))</f>
        <v/>
      </c>
      <c r="Y55" s="3" t="n"/>
      <c r="Z55" s="13">
        <f>IF(G55="","",IFERROR(VLOOKUP(G55,'Jahresübersicht'!$K$8:$L$15,2,FALSE),"Nicht zugeordnet"))</f>
        <v/>
      </c>
    </row>
    <row r="56" ht="34" customHeight="1">
      <c r="A56" s="2" t="n"/>
      <c r="B56" s="3" t="n"/>
      <c r="C56" s="3" t="n"/>
      <c r="D56" s="3" t="n"/>
      <c r="E56" s="3" t="n"/>
      <c r="F56" s="3" t="n"/>
      <c r="G56" s="2" t="n"/>
      <c r="H56" s="3" t="n"/>
      <c r="I56" s="3" t="n"/>
      <c r="J56" s="21" t="n"/>
      <c r="K56" s="21" t="n"/>
      <c r="L56" s="22" t="n"/>
      <c r="M56" s="22" t="n"/>
      <c r="N56" s="23">
        <f>IF(L56="","",L56+M56)</f>
        <v/>
      </c>
      <c r="O56" s="2" t="n"/>
      <c r="P56" s="2" t="n"/>
      <c r="Q56" s="2" t="n"/>
      <c r="R56" s="21" t="n"/>
      <c r="S56" s="24">
        <f>IF(OR(Q56="",R56=""),"",DATE(YEAR(R56)+Q56-1,12,31))</f>
        <v/>
      </c>
      <c r="T56" s="23">
        <f>IF(OR(N56="",Q56=""),"",IFERROR(N56/Q56,0))</f>
        <v/>
      </c>
      <c r="U56" s="23">
        <f>IF(T56="","",IFERROR(T56/12,0))</f>
        <v/>
      </c>
      <c r="V56" s="22" t="n"/>
      <c r="W56" s="23">
        <f>IF(N56="","",IFERROR(MAX(0,N56-V56),0))</f>
        <v/>
      </c>
      <c r="X56" s="8">
        <f>IF(N56="","",IF(Q56=1,"Sofortabzug",IF(W56&lt;=0,"Vollständig berücksichtigt","In Verteilung")))</f>
        <v/>
      </c>
      <c r="Y56" s="3" t="n"/>
      <c r="Z56" s="9">
        <f>IF(G56="","",IFERROR(VLOOKUP(G56,'Jahresübersicht'!$K$8:$L$15,2,FALSE),"Nicht zugeordnet"))</f>
        <v/>
      </c>
    </row>
    <row r="57" ht="34" customHeight="1">
      <c r="A57" s="2" t="n"/>
      <c r="B57" s="3" t="n"/>
      <c r="C57" s="3" t="n"/>
      <c r="D57" s="3" t="n"/>
      <c r="E57" s="3" t="n"/>
      <c r="F57" s="3" t="n"/>
      <c r="G57" s="2" t="n"/>
      <c r="H57" s="3" t="n"/>
      <c r="I57" s="3" t="n"/>
      <c r="J57" s="21" t="n"/>
      <c r="K57" s="21" t="n"/>
      <c r="L57" s="22" t="n"/>
      <c r="M57" s="22" t="n"/>
      <c r="N57" s="25">
        <f>IF(L57="","",L57+M57)</f>
        <v/>
      </c>
      <c r="O57" s="2" t="n"/>
      <c r="P57" s="2" t="n"/>
      <c r="Q57" s="2" t="n"/>
      <c r="R57" s="21" t="n"/>
      <c r="S57" s="26">
        <f>IF(OR(Q57="",R57=""),"",DATE(YEAR(R57)+Q57-1,12,31))</f>
        <v/>
      </c>
      <c r="T57" s="25">
        <f>IF(OR(N57="",Q57=""),"",IFERROR(N57/Q57,0))</f>
        <v/>
      </c>
      <c r="U57" s="25">
        <f>IF(T57="","",IFERROR(T57/12,0))</f>
        <v/>
      </c>
      <c r="V57" s="22" t="n"/>
      <c r="W57" s="25">
        <f>IF(N57="","",IFERROR(MAX(0,N57-V57),0))</f>
        <v/>
      </c>
      <c r="X57" s="12">
        <f>IF(N57="","",IF(Q57=1,"Sofortabzug",IF(W57&lt;=0,"Vollständig berücksichtigt","In Verteilung")))</f>
        <v/>
      </c>
      <c r="Y57" s="3" t="n"/>
      <c r="Z57" s="13">
        <f>IF(G57="","",IFERROR(VLOOKUP(G57,'Jahresübersicht'!$K$8:$L$15,2,FALSE),"Nicht zugeordnet"))</f>
        <v/>
      </c>
    </row>
    <row r="58" ht="34" customHeight="1">
      <c r="A58" s="2" t="n"/>
      <c r="B58" s="3" t="n"/>
      <c r="C58" s="3" t="n"/>
      <c r="D58" s="3" t="n"/>
      <c r="E58" s="3" t="n"/>
      <c r="F58" s="3" t="n"/>
      <c r="G58" s="2" t="n"/>
      <c r="H58" s="3" t="n"/>
      <c r="I58" s="3" t="n"/>
      <c r="J58" s="21" t="n"/>
      <c r="K58" s="21" t="n"/>
      <c r="L58" s="22" t="n"/>
      <c r="M58" s="22" t="n"/>
      <c r="N58" s="23">
        <f>IF(L58="","",L58+M58)</f>
        <v/>
      </c>
      <c r="O58" s="2" t="n"/>
      <c r="P58" s="2" t="n"/>
      <c r="Q58" s="2" t="n"/>
      <c r="R58" s="21" t="n"/>
      <c r="S58" s="24">
        <f>IF(OR(Q58="",R58=""),"",DATE(YEAR(R58)+Q58-1,12,31))</f>
        <v/>
      </c>
      <c r="T58" s="23">
        <f>IF(OR(N58="",Q58=""),"",IFERROR(N58/Q58,0))</f>
        <v/>
      </c>
      <c r="U58" s="23">
        <f>IF(T58="","",IFERROR(T58/12,0))</f>
        <v/>
      </c>
      <c r="V58" s="22" t="n"/>
      <c r="W58" s="23">
        <f>IF(N58="","",IFERROR(MAX(0,N58-V58),0))</f>
        <v/>
      </c>
      <c r="X58" s="8">
        <f>IF(N58="","",IF(Q58=1,"Sofortabzug",IF(W58&lt;=0,"Vollständig berücksichtigt","In Verteilung")))</f>
        <v/>
      </c>
      <c r="Y58" s="3" t="n"/>
      <c r="Z58" s="9">
        <f>IF(G58="","",IFERROR(VLOOKUP(G58,'Jahresübersicht'!$K$8:$L$15,2,FALSE),"Nicht zugeordnet"))</f>
        <v/>
      </c>
    </row>
    <row r="59" ht="34" customHeight="1">
      <c r="A59" s="2" t="n"/>
      <c r="B59" s="3" t="n"/>
      <c r="C59" s="3" t="n"/>
      <c r="D59" s="3" t="n"/>
      <c r="E59" s="3" t="n"/>
      <c r="F59" s="3" t="n"/>
      <c r="G59" s="2" t="n"/>
      <c r="H59" s="3" t="n"/>
      <c r="I59" s="3" t="n"/>
      <c r="J59" s="21" t="n"/>
      <c r="K59" s="21" t="n"/>
      <c r="L59" s="22" t="n"/>
      <c r="M59" s="22" t="n"/>
      <c r="N59" s="25">
        <f>IF(L59="","",L59+M59)</f>
        <v/>
      </c>
      <c r="O59" s="2" t="n"/>
      <c r="P59" s="2" t="n"/>
      <c r="Q59" s="2" t="n"/>
      <c r="R59" s="21" t="n"/>
      <c r="S59" s="26">
        <f>IF(OR(Q59="",R59=""),"",DATE(YEAR(R59)+Q59-1,12,31))</f>
        <v/>
      </c>
      <c r="T59" s="25">
        <f>IF(OR(N59="",Q59=""),"",IFERROR(N59/Q59,0))</f>
        <v/>
      </c>
      <c r="U59" s="25">
        <f>IF(T59="","",IFERROR(T59/12,0))</f>
        <v/>
      </c>
      <c r="V59" s="22" t="n"/>
      <c r="W59" s="25">
        <f>IF(N59="","",IFERROR(MAX(0,N59-V59),0))</f>
        <v/>
      </c>
      <c r="X59" s="12">
        <f>IF(N59="","",IF(Q59=1,"Sofortabzug",IF(W59&lt;=0,"Vollständig berücksichtigt","In Verteilung")))</f>
        <v/>
      </c>
      <c r="Y59" s="3" t="n"/>
      <c r="Z59" s="13">
        <f>IF(G59="","",IFERROR(VLOOKUP(G59,'Jahresübersicht'!$K$8:$L$15,2,FALSE),"Nicht zugeordnet"))</f>
        <v/>
      </c>
    </row>
    <row r="60" ht="34" customHeight="1">
      <c r="A60" s="2" t="n"/>
      <c r="B60" s="3" t="n"/>
      <c r="C60" s="3" t="n"/>
      <c r="D60" s="3" t="n"/>
      <c r="E60" s="3" t="n"/>
      <c r="F60" s="3" t="n"/>
      <c r="G60" s="2" t="n"/>
      <c r="H60" s="3" t="n"/>
      <c r="I60" s="3" t="n"/>
      <c r="J60" s="21" t="n"/>
      <c r="K60" s="21" t="n"/>
      <c r="L60" s="22" t="n"/>
      <c r="M60" s="22" t="n"/>
      <c r="N60" s="23">
        <f>IF(L60="","",L60+M60)</f>
        <v/>
      </c>
      <c r="O60" s="2" t="n"/>
      <c r="P60" s="2" t="n"/>
      <c r="Q60" s="2" t="n"/>
      <c r="R60" s="21" t="n"/>
      <c r="S60" s="24">
        <f>IF(OR(Q60="",R60=""),"",DATE(YEAR(R60)+Q60-1,12,31))</f>
        <v/>
      </c>
      <c r="T60" s="23">
        <f>IF(OR(N60="",Q60=""),"",IFERROR(N60/Q60,0))</f>
        <v/>
      </c>
      <c r="U60" s="23">
        <f>IF(T60="","",IFERROR(T60/12,0))</f>
        <v/>
      </c>
      <c r="V60" s="22" t="n"/>
      <c r="W60" s="23">
        <f>IF(N60="","",IFERROR(MAX(0,N60-V60),0))</f>
        <v/>
      </c>
      <c r="X60" s="8">
        <f>IF(N60="","",IF(Q60=1,"Sofortabzug",IF(W60&lt;=0,"Vollständig berücksichtigt","In Verteilung")))</f>
        <v/>
      </c>
      <c r="Y60" s="3" t="n"/>
      <c r="Z60" s="9">
        <f>IF(G60="","",IFERROR(VLOOKUP(G60,'Jahresübersicht'!$K$8:$L$15,2,FALSE),"Nicht zugeordnet"))</f>
        <v/>
      </c>
    </row>
    <row r="61" ht="34" customHeight="1">
      <c r="A61" s="2" t="n"/>
      <c r="B61" s="3" t="n"/>
      <c r="C61" s="3" t="n"/>
      <c r="D61" s="3" t="n"/>
      <c r="E61" s="3" t="n"/>
      <c r="F61" s="3" t="n"/>
      <c r="G61" s="2" t="n"/>
      <c r="H61" s="3" t="n"/>
      <c r="I61" s="3" t="n"/>
      <c r="J61" s="21" t="n"/>
      <c r="K61" s="21" t="n"/>
      <c r="L61" s="22" t="n"/>
      <c r="M61" s="22" t="n"/>
      <c r="N61" s="25">
        <f>IF(L61="","",L61+M61)</f>
        <v/>
      </c>
      <c r="O61" s="2" t="n"/>
      <c r="P61" s="2" t="n"/>
      <c r="Q61" s="2" t="n"/>
      <c r="R61" s="21" t="n"/>
      <c r="S61" s="26">
        <f>IF(OR(Q61="",R61=""),"",DATE(YEAR(R61)+Q61-1,12,31))</f>
        <v/>
      </c>
      <c r="T61" s="25">
        <f>IF(OR(N61="",Q61=""),"",IFERROR(N61/Q61,0))</f>
        <v/>
      </c>
      <c r="U61" s="25">
        <f>IF(T61="","",IFERROR(T61/12,0))</f>
        <v/>
      </c>
      <c r="V61" s="22" t="n"/>
      <c r="W61" s="25">
        <f>IF(N61="","",IFERROR(MAX(0,N61-V61),0))</f>
        <v/>
      </c>
      <c r="X61" s="12">
        <f>IF(N61="","",IF(Q61=1,"Sofortabzug",IF(W61&lt;=0,"Vollständig berücksichtigt","In Verteilung")))</f>
        <v/>
      </c>
      <c r="Y61" s="3" t="n"/>
      <c r="Z61" s="13">
        <f>IF(G61="","",IFERROR(VLOOKUP(G61,'Jahresübersicht'!$K$8:$L$15,2,FALSE),"Nicht zugeordnet"))</f>
        <v/>
      </c>
    </row>
    <row r="62" ht="34" customHeight="1">
      <c r="A62" s="2" t="n"/>
      <c r="B62" s="3" t="n"/>
      <c r="C62" s="3" t="n"/>
      <c r="D62" s="3" t="n"/>
      <c r="E62" s="3" t="n"/>
      <c r="F62" s="3" t="n"/>
      <c r="G62" s="2" t="n"/>
      <c r="H62" s="3" t="n"/>
      <c r="I62" s="3" t="n"/>
      <c r="J62" s="21" t="n"/>
      <c r="K62" s="21" t="n"/>
      <c r="L62" s="22" t="n"/>
      <c r="M62" s="22" t="n"/>
      <c r="N62" s="23">
        <f>IF(L62="","",L62+M62)</f>
        <v/>
      </c>
      <c r="O62" s="2" t="n"/>
      <c r="P62" s="2" t="n"/>
      <c r="Q62" s="2" t="n"/>
      <c r="R62" s="21" t="n"/>
      <c r="S62" s="24">
        <f>IF(OR(Q62="",R62=""),"",DATE(YEAR(R62)+Q62-1,12,31))</f>
        <v/>
      </c>
      <c r="T62" s="23">
        <f>IF(OR(N62="",Q62=""),"",IFERROR(N62/Q62,0))</f>
        <v/>
      </c>
      <c r="U62" s="23">
        <f>IF(T62="","",IFERROR(T62/12,0))</f>
        <v/>
      </c>
      <c r="V62" s="22" t="n"/>
      <c r="W62" s="23">
        <f>IF(N62="","",IFERROR(MAX(0,N62-V62),0))</f>
        <v/>
      </c>
      <c r="X62" s="8">
        <f>IF(N62="","",IF(Q62=1,"Sofortabzug",IF(W62&lt;=0,"Vollständig berücksichtigt","In Verteilung")))</f>
        <v/>
      </c>
      <c r="Y62" s="3" t="n"/>
      <c r="Z62" s="9">
        <f>IF(G62="","",IFERROR(VLOOKUP(G62,'Jahresübersicht'!$K$8:$L$15,2,FALSE),"Nicht zugeordnet"))</f>
        <v/>
      </c>
    </row>
    <row r="63" ht="34" customHeight="1">
      <c r="A63" s="2" t="n"/>
      <c r="B63" s="3" t="n"/>
      <c r="C63" s="3" t="n"/>
      <c r="D63" s="3" t="n"/>
      <c r="E63" s="3" t="n"/>
      <c r="F63" s="3" t="n"/>
      <c r="G63" s="2" t="n"/>
      <c r="H63" s="3" t="n"/>
      <c r="I63" s="3" t="n"/>
      <c r="J63" s="21" t="n"/>
      <c r="K63" s="21" t="n"/>
      <c r="L63" s="22" t="n"/>
      <c r="M63" s="22" t="n"/>
      <c r="N63" s="25">
        <f>IF(L63="","",L63+M63)</f>
        <v/>
      </c>
      <c r="O63" s="2" t="n"/>
      <c r="P63" s="2" t="n"/>
      <c r="Q63" s="2" t="n"/>
      <c r="R63" s="21" t="n"/>
      <c r="S63" s="26">
        <f>IF(OR(Q63="",R63=""),"",DATE(YEAR(R63)+Q63-1,12,31))</f>
        <v/>
      </c>
      <c r="T63" s="25">
        <f>IF(OR(N63="",Q63=""),"",IFERROR(N63/Q63,0))</f>
        <v/>
      </c>
      <c r="U63" s="25">
        <f>IF(T63="","",IFERROR(T63/12,0))</f>
        <v/>
      </c>
      <c r="V63" s="22" t="n"/>
      <c r="W63" s="25">
        <f>IF(N63="","",IFERROR(MAX(0,N63-V63),0))</f>
        <v/>
      </c>
      <c r="X63" s="12">
        <f>IF(N63="","",IF(Q63=1,"Sofortabzug",IF(W63&lt;=0,"Vollständig berücksichtigt","In Verteilung")))</f>
        <v/>
      </c>
      <c r="Y63" s="3" t="n"/>
      <c r="Z63" s="13">
        <f>IF(G63="","",IFERROR(VLOOKUP(G63,'Jahresübersicht'!$K$8:$L$15,2,FALSE),"Nicht zugeordnet"))</f>
        <v/>
      </c>
    </row>
    <row r="64" ht="34" customHeight="1">
      <c r="A64" s="2" t="n"/>
      <c r="B64" s="3" t="n"/>
      <c r="C64" s="3" t="n"/>
      <c r="D64" s="3" t="n"/>
      <c r="E64" s="3" t="n"/>
      <c r="F64" s="3" t="n"/>
      <c r="G64" s="2" t="n"/>
      <c r="H64" s="3" t="n"/>
      <c r="I64" s="3" t="n"/>
      <c r="J64" s="21" t="n"/>
      <c r="K64" s="21" t="n"/>
      <c r="L64" s="22" t="n"/>
      <c r="M64" s="22" t="n"/>
      <c r="N64" s="23">
        <f>IF(L64="","",L64+M64)</f>
        <v/>
      </c>
      <c r="O64" s="2" t="n"/>
      <c r="P64" s="2" t="n"/>
      <c r="Q64" s="2" t="n"/>
      <c r="R64" s="21" t="n"/>
      <c r="S64" s="24">
        <f>IF(OR(Q64="",R64=""),"",DATE(YEAR(R64)+Q64-1,12,31))</f>
        <v/>
      </c>
      <c r="T64" s="23">
        <f>IF(OR(N64="",Q64=""),"",IFERROR(N64/Q64,0))</f>
        <v/>
      </c>
      <c r="U64" s="23">
        <f>IF(T64="","",IFERROR(T64/12,0))</f>
        <v/>
      </c>
      <c r="V64" s="22" t="n"/>
      <c r="W64" s="23">
        <f>IF(N64="","",IFERROR(MAX(0,N64-V64),0))</f>
        <v/>
      </c>
      <c r="X64" s="8">
        <f>IF(N64="","",IF(Q64=1,"Sofortabzug",IF(W64&lt;=0,"Vollständig berücksichtigt","In Verteilung")))</f>
        <v/>
      </c>
      <c r="Y64" s="3" t="n"/>
      <c r="Z64" s="9">
        <f>IF(G64="","",IFERROR(VLOOKUP(G64,'Jahresübersicht'!$K$8:$L$15,2,FALSE),"Nicht zugeordnet"))</f>
        <v/>
      </c>
    </row>
    <row r="65" ht="34" customHeight="1">
      <c r="A65" s="2" t="n"/>
      <c r="B65" s="3" t="n"/>
      <c r="C65" s="3" t="n"/>
      <c r="D65" s="3" t="n"/>
      <c r="E65" s="3" t="n"/>
      <c r="F65" s="3" t="n"/>
      <c r="G65" s="2" t="n"/>
      <c r="H65" s="3" t="n"/>
      <c r="I65" s="3" t="n"/>
      <c r="J65" s="21" t="n"/>
      <c r="K65" s="21" t="n"/>
      <c r="L65" s="22" t="n"/>
      <c r="M65" s="22" t="n"/>
      <c r="N65" s="25">
        <f>IF(L65="","",L65+M65)</f>
        <v/>
      </c>
      <c r="O65" s="2" t="n"/>
      <c r="P65" s="2" t="n"/>
      <c r="Q65" s="2" t="n"/>
      <c r="R65" s="21" t="n"/>
      <c r="S65" s="26">
        <f>IF(OR(Q65="",R65=""),"",DATE(YEAR(R65)+Q65-1,12,31))</f>
        <v/>
      </c>
      <c r="T65" s="25">
        <f>IF(OR(N65="",Q65=""),"",IFERROR(N65/Q65,0))</f>
        <v/>
      </c>
      <c r="U65" s="25">
        <f>IF(T65="","",IFERROR(T65/12,0))</f>
        <v/>
      </c>
      <c r="V65" s="22" t="n"/>
      <c r="W65" s="25">
        <f>IF(N65="","",IFERROR(MAX(0,N65-V65),0))</f>
        <v/>
      </c>
      <c r="X65" s="12">
        <f>IF(N65="","",IF(Q65=1,"Sofortabzug",IF(W65&lt;=0,"Vollständig berücksichtigt","In Verteilung")))</f>
        <v/>
      </c>
      <c r="Y65" s="3" t="n"/>
      <c r="Z65" s="13">
        <f>IF(G65="","",IFERROR(VLOOKUP(G65,'Jahresübersicht'!$K$8:$L$15,2,FALSE),"Nicht zugeordnet"))</f>
        <v/>
      </c>
    </row>
    <row r="66" ht="34" customHeight="1">
      <c r="A66" s="2" t="n"/>
      <c r="B66" s="3" t="n"/>
      <c r="C66" s="3" t="n"/>
      <c r="D66" s="3" t="n"/>
      <c r="E66" s="3" t="n"/>
      <c r="F66" s="3" t="n"/>
      <c r="G66" s="2" t="n"/>
      <c r="H66" s="3" t="n"/>
      <c r="I66" s="3" t="n"/>
      <c r="J66" s="21" t="n"/>
      <c r="K66" s="21" t="n"/>
      <c r="L66" s="22" t="n"/>
      <c r="M66" s="22" t="n"/>
      <c r="N66" s="23">
        <f>IF(L66="","",L66+M66)</f>
        <v/>
      </c>
      <c r="O66" s="2" t="n"/>
      <c r="P66" s="2" t="n"/>
      <c r="Q66" s="2" t="n"/>
      <c r="R66" s="21" t="n"/>
      <c r="S66" s="24">
        <f>IF(OR(Q66="",R66=""),"",DATE(YEAR(R66)+Q66-1,12,31))</f>
        <v/>
      </c>
      <c r="T66" s="23">
        <f>IF(OR(N66="",Q66=""),"",IFERROR(N66/Q66,0))</f>
        <v/>
      </c>
      <c r="U66" s="23">
        <f>IF(T66="","",IFERROR(T66/12,0))</f>
        <v/>
      </c>
      <c r="V66" s="22" t="n"/>
      <c r="W66" s="23">
        <f>IF(N66="","",IFERROR(MAX(0,N66-V66),0))</f>
        <v/>
      </c>
      <c r="X66" s="8">
        <f>IF(N66="","",IF(Q66=1,"Sofortabzug",IF(W66&lt;=0,"Vollständig berücksichtigt","In Verteilung")))</f>
        <v/>
      </c>
      <c r="Y66" s="3" t="n"/>
      <c r="Z66" s="9">
        <f>IF(G66="","",IFERROR(VLOOKUP(G66,'Jahresübersicht'!$K$8:$L$15,2,FALSE),"Nicht zugeordnet"))</f>
        <v/>
      </c>
    </row>
    <row r="67" ht="34" customHeight="1">
      <c r="A67" s="2" t="n"/>
      <c r="B67" s="3" t="n"/>
      <c r="C67" s="3" t="n"/>
      <c r="D67" s="3" t="n"/>
      <c r="E67" s="3" t="n"/>
      <c r="F67" s="3" t="n"/>
      <c r="G67" s="2" t="n"/>
      <c r="H67" s="3" t="n"/>
      <c r="I67" s="3" t="n"/>
      <c r="J67" s="21" t="n"/>
      <c r="K67" s="21" t="n"/>
      <c r="L67" s="22" t="n"/>
      <c r="M67" s="22" t="n"/>
      <c r="N67" s="25">
        <f>IF(L67="","",L67+M67)</f>
        <v/>
      </c>
      <c r="O67" s="2" t="n"/>
      <c r="P67" s="2" t="n"/>
      <c r="Q67" s="2" t="n"/>
      <c r="R67" s="21" t="n"/>
      <c r="S67" s="26">
        <f>IF(OR(Q67="",R67=""),"",DATE(YEAR(R67)+Q67-1,12,31))</f>
        <v/>
      </c>
      <c r="T67" s="25">
        <f>IF(OR(N67="",Q67=""),"",IFERROR(N67/Q67,0))</f>
        <v/>
      </c>
      <c r="U67" s="25">
        <f>IF(T67="","",IFERROR(T67/12,0))</f>
        <v/>
      </c>
      <c r="V67" s="22" t="n"/>
      <c r="W67" s="25">
        <f>IF(N67="","",IFERROR(MAX(0,N67-V67),0))</f>
        <v/>
      </c>
      <c r="X67" s="12">
        <f>IF(N67="","",IF(Q67=1,"Sofortabzug",IF(W67&lt;=0,"Vollständig berücksichtigt","In Verteilung")))</f>
        <v/>
      </c>
      <c r="Y67" s="3" t="n"/>
      <c r="Z67" s="13">
        <f>IF(G67="","",IFERROR(VLOOKUP(G67,'Jahresübersicht'!$K$8:$L$15,2,FALSE),"Nicht zugeordnet"))</f>
        <v/>
      </c>
    </row>
    <row r="68" ht="34" customHeight="1">
      <c r="A68" s="2" t="n"/>
      <c r="B68" s="3" t="n"/>
      <c r="C68" s="3" t="n"/>
      <c r="D68" s="3" t="n"/>
      <c r="E68" s="3" t="n"/>
      <c r="F68" s="3" t="n"/>
      <c r="G68" s="2" t="n"/>
      <c r="H68" s="3" t="n"/>
      <c r="I68" s="3" t="n"/>
      <c r="J68" s="21" t="n"/>
      <c r="K68" s="21" t="n"/>
      <c r="L68" s="22" t="n"/>
      <c r="M68" s="22" t="n"/>
      <c r="N68" s="23">
        <f>IF(L68="","",L68+M68)</f>
        <v/>
      </c>
      <c r="O68" s="2" t="n"/>
      <c r="P68" s="2" t="n"/>
      <c r="Q68" s="2" t="n"/>
      <c r="R68" s="21" t="n"/>
      <c r="S68" s="24">
        <f>IF(OR(Q68="",R68=""),"",DATE(YEAR(R68)+Q68-1,12,31))</f>
        <v/>
      </c>
      <c r="T68" s="23">
        <f>IF(OR(N68="",Q68=""),"",IFERROR(N68/Q68,0))</f>
        <v/>
      </c>
      <c r="U68" s="23">
        <f>IF(T68="","",IFERROR(T68/12,0))</f>
        <v/>
      </c>
      <c r="V68" s="22" t="n"/>
      <c r="W68" s="23">
        <f>IF(N68="","",IFERROR(MAX(0,N68-V68),0))</f>
        <v/>
      </c>
      <c r="X68" s="8">
        <f>IF(N68="","",IF(Q68=1,"Sofortabzug",IF(W68&lt;=0,"Vollständig berücksichtigt","In Verteilung")))</f>
        <v/>
      </c>
      <c r="Y68" s="3" t="n"/>
      <c r="Z68" s="9">
        <f>IF(G68="","",IFERROR(VLOOKUP(G68,'Jahresübersicht'!$K$8:$L$15,2,FALSE),"Nicht zugeordnet"))</f>
        <v/>
      </c>
    </row>
    <row r="69" ht="34" customHeight="1">
      <c r="A69" s="2" t="n"/>
      <c r="B69" s="3" t="n"/>
      <c r="C69" s="3" t="n"/>
      <c r="D69" s="3" t="n"/>
      <c r="E69" s="3" t="n"/>
      <c r="F69" s="3" t="n"/>
      <c r="G69" s="2" t="n"/>
      <c r="H69" s="3" t="n"/>
      <c r="I69" s="3" t="n"/>
      <c r="J69" s="21" t="n"/>
      <c r="K69" s="21" t="n"/>
      <c r="L69" s="22" t="n"/>
      <c r="M69" s="22" t="n"/>
      <c r="N69" s="25">
        <f>IF(L69="","",L69+M69)</f>
        <v/>
      </c>
      <c r="O69" s="2" t="n"/>
      <c r="P69" s="2" t="n"/>
      <c r="Q69" s="2" t="n"/>
      <c r="R69" s="21" t="n"/>
      <c r="S69" s="26">
        <f>IF(OR(Q69="",R69=""),"",DATE(YEAR(R69)+Q69-1,12,31))</f>
        <v/>
      </c>
      <c r="T69" s="25">
        <f>IF(OR(N69="",Q69=""),"",IFERROR(N69/Q69,0))</f>
        <v/>
      </c>
      <c r="U69" s="25">
        <f>IF(T69="","",IFERROR(T69/12,0))</f>
        <v/>
      </c>
      <c r="V69" s="22" t="n"/>
      <c r="W69" s="25">
        <f>IF(N69="","",IFERROR(MAX(0,N69-V69),0))</f>
        <v/>
      </c>
      <c r="X69" s="12">
        <f>IF(N69="","",IF(Q69=1,"Sofortabzug",IF(W69&lt;=0,"Vollständig berücksichtigt","In Verteilung")))</f>
        <v/>
      </c>
      <c r="Y69" s="3" t="n"/>
      <c r="Z69" s="13">
        <f>IF(G69="","",IFERROR(VLOOKUP(G69,'Jahresübersicht'!$K$8:$L$15,2,FALSE),"Nicht zugeordnet"))</f>
        <v/>
      </c>
    </row>
    <row r="70" ht="34" customHeight="1">
      <c r="A70" s="2" t="n"/>
      <c r="B70" s="3" t="n"/>
      <c r="C70" s="3" t="n"/>
      <c r="D70" s="3" t="n"/>
      <c r="E70" s="3" t="n"/>
      <c r="F70" s="3" t="n"/>
      <c r="G70" s="2" t="n"/>
      <c r="H70" s="3" t="n"/>
      <c r="I70" s="3" t="n"/>
      <c r="J70" s="21" t="n"/>
      <c r="K70" s="21" t="n"/>
      <c r="L70" s="22" t="n"/>
      <c r="M70" s="22" t="n"/>
      <c r="N70" s="23">
        <f>IF(L70="","",L70+M70)</f>
        <v/>
      </c>
      <c r="O70" s="2" t="n"/>
      <c r="P70" s="2" t="n"/>
      <c r="Q70" s="2" t="n"/>
      <c r="R70" s="21" t="n"/>
      <c r="S70" s="24">
        <f>IF(OR(Q70="",R70=""),"",DATE(YEAR(R70)+Q70-1,12,31))</f>
        <v/>
      </c>
      <c r="T70" s="23">
        <f>IF(OR(N70="",Q70=""),"",IFERROR(N70/Q70,0))</f>
        <v/>
      </c>
      <c r="U70" s="23">
        <f>IF(T70="","",IFERROR(T70/12,0))</f>
        <v/>
      </c>
      <c r="V70" s="22" t="n"/>
      <c r="W70" s="23">
        <f>IF(N70="","",IFERROR(MAX(0,N70-V70),0))</f>
        <v/>
      </c>
      <c r="X70" s="8">
        <f>IF(N70="","",IF(Q70=1,"Sofortabzug",IF(W70&lt;=0,"Vollständig berücksichtigt","In Verteilung")))</f>
        <v/>
      </c>
      <c r="Y70" s="3" t="n"/>
      <c r="Z70" s="9">
        <f>IF(G70="","",IFERROR(VLOOKUP(G70,'Jahresübersicht'!$K$8:$L$15,2,FALSE),"Nicht zugeordnet"))</f>
        <v/>
      </c>
    </row>
    <row r="71" ht="34" customHeight="1">
      <c r="A71" s="2" t="n"/>
      <c r="B71" s="3" t="n"/>
      <c r="C71" s="3" t="n"/>
      <c r="D71" s="3" t="n"/>
      <c r="E71" s="3" t="n"/>
      <c r="F71" s="3" t="n"/>
      <c r="G71" s="2" t="n"/>
      <c r="H71" s="3" t="n"/>
      <c r="I71" s="3" t="n"/>
      <c r="J71" s="21" t="n"/>
      <c r="K71" s="21" t="n"/>
      <c r="L71" s="22" t="n"/>
      <c r="M71" s="22" t="n"/>
      <c r="N71" s="25">
        <f>IF(L71="","",L71+M71)</f>
        <v/>
      </c>
      <c r="O71" s="2" t="n"/>
      <c r="P71" s="2" t="n"/>
      <c r="Q71" s="2" t="n"/>
      <c r="R71" s="21" t="n"/>
      <c r="S71" s="26">
        <f>IF(OR(Q71="",R71=""),"",DATE(YEAR(R71)+Q71-1,12,31))</f>
        <v/>
      </c>
      <c r="T71" s="25">
        <f>IF(OR(N71="",Q71=""),"",IFERROR(N71/Q71,0))</f>
        <v/>
      </c>
      <c r="U71" s="25">
        <f>IF(T71="","",IFERROR(T71/12,0))</f>
        <v/>
      </c>
      <c r="V71" s="22" t="n"/>
      <c r="W71" s="25">
        <f>IF(N71="","",IFERROR(MAX(0,N71-V71),0))</f>
        <v/>
      </c>
      <c r="X71" s="12">
        <f>IF(N71="","",IF(Q71=1,"Sofortabzug",IF(W71&lt;=0,"Vollständig berücksichtigt","In Verteilung")))</f>
        <v/>
      </c>
      <c r="Y71" s="3" t="n"/>
      <c r="Z71" s="13">
        <f>IF(G71="","",IFERROR(VLOOKUP(G71,'Jahresübersicht'!$K$8:$L$15,2,FALSE),"Nicht zugeordnet"))</f>
        <v/>
      </c>
    </row>
    <row r="72" ht="34" customHeight="1">
      <c r="A72" s="2" t="n"/>
      <c r="B72" s="3" t="n"/>
      <c r="C72" s="3" t="n"/>
      <c r="D72" s="3" t="n"/>
      <c r="E72" s="3" t="n"/>
      <c r="F72" s="3" t="n"/>
      <c r="G72" s="2" t="n"/>
      <c r="H72" s="3" t="n"/>
      <c r="I72" s="3" t="n"/>
      <c r="J72" s="21" t="n"/>
      <c r="K72" s="21" t="n"/>
      <c r="L72" s="22" t="n"/>
      <c r="M72" s="22" t="n"/>
      <c r="N72" s="23">
        <f>IF(L72="","",L72+M72)</f>
        <v/>
      </c>
      <c r="O72" s="2" t="n"/>
      <c r="P72" s="2" t="n"/>
      <c r="Q72" s="2" t="n"/>
      <c r="R72" s="21" t="n"/>
      <c r="S72" s="24">
        <f>IF(OR(Q72="",R72=""),"",DATE(YEAR(R72)+Q72-1,12,31))</f>
        <v/>
      </c>
      <c r="T72" s="23">
        <f>IF(OR(N72="",Q72=""),"",IFERROR(N72/Q72,0))</f>
        <v/>
      </c>
      <c r="U72" s="23">
        <f>IF(T72="","",IFERROR(T72/12,0))</f>
        <v/>
      </c>
      <c r="V72" s="22" t="n"/>
      <c r="W72" s="23">
        <f>IF(N72="","",IFERROR(MAX(0,N72-V72),0))</f>
        <v/>
      </c>
      <c r="X72" s="8">
        <f>IF(N72="","",IF(Q72=1,"Sofortabzug",IF(W72&lt;=0,"Vollständig berücksichtigt","In Verteilung")))</f>
        <v/>
      </c>
      <c r="Y72" s="3" t="n"/>
      <c r="Z72" s="9">
        <f>IF(G72="","",IFERROR(VLOOKUP(G72,'Jahresübersicht'!$K$8:$L$15,2,FALSE),"Nicht zugeordnet"))</f>
        <v/>
      </c>
    </row>
    <row r="73" ht="34" customHeight="1">
      <c r="A73" s="2" t="n"/>
      <c r="B73" s="3" t="n"/>
      <c r="C73" s="3" t="n"/>
      <c r="D73" s="3" t="n"/>
      <c r="E73" s="3" t="n"/>
      <c r="F73" s="3" t="n"/>
      <c r="G73" s="2" t="n"/>
      <c r="H73" s="3" t="n"/>
      <c r="I73" s="3" t="n"/>
      <c r="J73" s="21" t="n"/>
      <c r="K73" s="21" t="n"/>
      <c r="L73" s="22" t="n"/>
      <c r="M73" s="22" t="n"/>
      <c r="N73" s="25">
        <f>IF(L73="","",L73+M73)</f>
        <v/>
      </c>
      <c r="O73" s="2" t="n"/>
      <c r="P73" s="2" t="n"/>
      <c r="Q73" s="2" t="n"/>
      <c r="R73" s="21" t="n"/>
      <c r="S73" s="26">
        <f>IF(OR(Q73="",R73=""),"",DATE(YEAR(R73)+Q73-1,12,31))</f>
        <v/>
      </c>
      <c r="T73" s="25">
        <f>IF(OR(N73="",Q73=""),"",IFERROR(N73/Q73,0))</f>
        <v/>
      </c>
      <c r="U73" s="25">
        <f>IF(T73="","",IFERROR(T73/12,0))</f>
        <v/>
      </c>
      <c r="V73" s="22" t="n"/>
      <c r="W73" s="25">
        <f>IF(N73="","",IFERROR(MAX(0,N73-V73),0))</f>
        <v/>
      </c>
      <c r="X73" s="12">
        <f>IF(N73="","",IF(Q73=1,"Sofortabzug",IF(W73&lt;=0,"Vollständig berücksichtigt","In Verteilung")))</f>
        <v/>
      </c>
      <c r="Y73" s="3" t="n"/>
      <c r="Z73" s="13">
        <f>IF(G73="","",IFERROR(VLOOKUP(G73,'Jahresübersicht'!$K$8:$L$15,2,FALSE),"Nicht zugeordnet"))</f>
        <v/>
      </c>
    </row>
    <row r="74" ht="34" customHeight="1">
      <c r="A74" s="2" t="n"/>
      <c r="B74" s="3" t="n"/>
      <c r="C74" s="3" t="n"/>
      <c r="D74" s="3" t="n"/>
      <c r="E74" s="3" t="n"/>
      <c r="F74" s="3" t="n"/>
      <c r="G74" s="2" t="n"/>
      <c r="H74" s="3" t="n"/>
      <c r="I74" s="3" t="n"/>
      <c r="J74" s="21" t="n"/>
      <c r="K74" s="21" t="n"/>
      <c r="L74" s="22" t="n"/>
      <c r="M74" s="22" t="n"/>
      <c r="N74" s="23">
        <f>IF(L74="","",L74+M74)</f>
        <v/>
      </c>
      <c r="O74" s="2" t="n"/>
      <c r="P74" s="2" t="n"/>
      <c r="Q74" s="2" t="n"/>
      <c r="R74" s="21" t="n"/>
      <c r="S74" s="24">
        <f>IF(OR(Q74="",R74=""),"",DATE(YEAR(R74)+Q74-1,12,31))</f>
        <v/>
      </c>
      <c r="T74" s="23">
        <f>IF(OR(N74="",Q74=""),"",IFERROR(N74/Q74,0))</f>
        <v/>
      </c>
      <c r="U74" s="23">
        <f>IF(T74="","",IFERROR(T74/12,0))</f>
        <v/>
      </c>
      <c r="V74" s="22" t="n"/>
      <c r="W74" s="23">
        <f>IF(N74="","",IFERROR(MAX(0,N74-V74),0))</f>
        <v/>
      </c>
      <c r="X74" s="8">
        <f>IF(N74="","",IF(Q74=1,"Sofortabzug",IF(W74&lt;=0,"Vollständig berücksichtigt","In Verteilung")))</f>
        <v/>
      </c>
      <c r="Y74" s="3" t="n"/>
      <c r="Z74" s="9">
        <f>IF(G74="","",IFERROR(VLOOKUP(G74,'Jahresübersicht'!$K$8:$L$15,2,FALSE),"Nicht zugeordnet"))</f>
        <v/>
      </c>
    </row>
    <row r="75" ht="34" customHeight="1">
      <c r="A75" s="2" t="n"/>
      <c r="B75" s="3" t="n"/>
      <c r="C75" s="3" t="n"/>
      <c r="D75" s="3" t="n"/>
      <c r="E75" s="3" t="n"/>
      <c r="F75" s="3" t="n"/>
      <c r="G75" s="2" t="n"/>
      <c r="H75" s="3" t="n"/>
      <c r="I75" s="3" t="n"/>
      <c r="J75" s="21" t="n"/>
      <c r="K75" s="21" t="n"/>
      <c r="L75" s="22" t="n"/>
      <c r="M75" s="22" t="n"/>
      <c r="N75" s="25">
        <f>IF(L75="","",L75+M75)</f>
        <v/>
      </c>
      <c r="O75" s="2" t="n"/>
      <c r="P75" s="2" t="n"/>
      <c r="Q75" s="2" t="n"/>
      <c r="R75" s="21" t="n"/>
      <c r="S75" s="26">
        <f>IF(OR(Q75="",R75=""),"",DATE(YEAR(R75)+Q75-1,12,31))</f>
        <v/>
      </c>
      <c r="T75" s="25">
        <f>IF(OR(N75="",Q75=""),"",IFERROR(N75/Q75,0))</f>
        <v/>
      </c>
      <c r="U75" s="25">
        <f>IF(T75="","",IFERROR(T75/12,0))</f>
        <v/>
      </c>
      <c r="V75" s="22" t="n"/>
      <c r="W75" s="25">
        <f>IF(N75="","",IFERROR(MAX(0,N75-V75),0))</f>
        <v/>
      </c>
      <c r="X75" s="12">
        <f>IF(N75="","",IF(Q75=1,"Sofortabzug",IF(W75&lt;=0,"Vollständig berücksichtigt","In Verteilung")))</f>
        <v/>
      </c>
      <c r="Y75" s="3" t="n"/>
      <c r="Z75" s="13">
        <f>IF(G75="","",IFERROR(VLOOKUP(G75,'Jahresübersicht'!$K$8:$L$15,2,FALSE),"Nicht zugeordnet"))</f>
        <v/>
      </c>
    </row>
    <row r="76" ht="34" customHeight="1">
      <c r="A76" s="2" t="n"/>
      <c r="B76" s="3" t="n"/>
      <c r="C76" s="3" t="n"/>
      <c r="D76" s="3" t="n"/>
      <c r="E76" s="3" t="n"/>
      <c r="F76" s="3" t="n"/>
      <c r="G76" s="2" t="n"/>
      <c r="H76" s="3" t="n"/>
      <c r="I76" s="3" t="n"/>
      <c r="J76" s="21" t="n"/>
      <c r="K76" s="21" t="n"/>
      <c r="L76" s="22" t="n"/>
      <c r="M76" s="22" t="n"/>
      <c r="N76" s="23">
        <f>IF(L76="","",L76+M76)</f>
        <v/>
      </c>
      <c r="O76" s="2" t="n"/>
      <c r="P76" s="2" t="n"/>
      <c r="Q76" s="2" t="n"/>
      <c r="R76" s="21" t="n"/>
      <c r="S76" s="24">
        <f>IF(OR(Q76="",R76=""),"",DATE(YEAR(R76)+Q76-1,12,31))</f>
        <v/>
      </c>
      <c r="T76" s="23">
        <f>IF(OR(N76="",Q76=""),"",IFERROR(N76/Q76,0))</f>
        <v/>
      </c>
      <c r="U76" s="23">
        <f>IF(T76="","",IFERROR(T76/12,0))</f>
        <v/>
      </c>
      <c r="V76" s="22" t="n"/>
      <c r="W76" s="23">
        <f>IF(N76="","",IFERROR(MAX(0,N76-V76),0))</f>
        <v/>
      </c>
      <c r="X76" s="8">
        <f>IF(N76="","",IF(Q76=1,"Sofortabzug",IF(W76&lt;=0,"Vollständig berücksichtigt","In Verteilung")))</f>
        <v/>
      </c>
      <c r="Y76" s="3" t="n"/>
      <c r="Z76" s="9">
        <f>IF(G76="","",IFERROR(VLOOKUP(G76,'Jahresübersicht'!$K$8:$L$15,2,FALSE),"Nicht zugeordnet"))</f>
        <v/>
      </c>
    </row>
    <row r="77" ht="34" customHeight="1">
      <c r="A77" s="2" t="n"/>
      <c r="B77" s="3" t="n"/>
      <c r="C77" s="3" t="n"/>
      <c r="D77" s="3" t="n"/>
      <c r="E77" s="3" t="n"/>
      <c r="F77" s="3" t="n"/>
      <c r="G77" s="2" t="n"/>
      <c r="H77" s="3" t="n"/>
      <c r="I77" s="3" t="n"/>
      <c r="J77" s="21" t="n"/>
      <c r="K77" s="21" t="n"/>
      <c r="L77" s="22" t="n"/>
      <c r="M77" s="22" t="n"/>
      <c r="N77" s="25">
        <f>IF(L77="","",L77+M77)</f>
        <v/>
      </c>
      <c r="O77" s="2" t="n"/>
      <c r="P77" s="2" t="n"/>
      <c r="Q77" s="2" t="n"/>
      <c r="R77" s="21" t="n"/>
      <c r="S77" s="26">
        <f>IF(OR(Q77="",R77=""),"",DATE(YEAR(R77)+Q77-1,12,31))</f>
        <v/>
      </c>
      <c r="T77" s="25">
        <f>IF(OR(N77="",Q77=""),"",IFERROR(N77/Q77,0))</f>
        <v/>
      </c>
      <c r="U77" s="25">
        <f>IF(T77="","",IFERROR(T77/12,0))</f>
        <v/>
      </c>
      <c r="V77" s="22" t="n"/>
      <c r="W77" s="25">
        <f>IF(N77="","",IFERROR(MAX(0,N77-V77),0))</f>
        <v/>
      </c>
      <c r="X77" s="12">
        <f>IF(N77="","",IF(Q77=1,"Sofortabzug",IF(W77&lt;=0,"Vollständig berücksichtigt","In Verteilung")))</f>
        <v/>
      </c>
      <c r="Y77" s="3" t="n"/>
      <c r="Z77" s="13">
        <f>IF(G77="","",IFERROR(VLOOKUP(G77,'Jahresübersicht'!$K$8:$L$15,2,FALSE),"Nicht zugeordnet"))</f>
        <v/>
      </c>
    </row>
    <row r="78" ht="34" customHeight="1">
      <c r="A78" s="2" t="n"/>
      <c r="B78" s="3" t="n"/>
      <c r="C78" s="3" t="n"/>
      <c r="D78" s="3" t="n"/>
      <c r="E78" s="3" t="n"/>
      <c r="F78" s="3" t="n"/>
      <c r="G78" s="2" t="n"/>
      <c r="H78" s="3" t="n"/>
      <c r="I78" s="3" t="n"/>
      <c r="J78" s="21" t="n"/>
      <c r="K78" s="21" t="n"/>
      <c r="L78" s="22" t="n"/>
      <c r="M78" s="22" t="n"/>
      <c r="N78" s="23">
        <f>IF(L78="","",L78+M78)</f>
        <v/>
      </c>
      <c r="O78" s="2" t="n"/>
      <c r="P78" s="2" t="n"/>
      <c r="Q78" s="2" t="n"/>
      <c r="R78" s="21" t="n"/>
      <c r="S78" s="24">
        <f>IF(OR(Q78="",R78=""),"",DATE(YEAR(R78)+Q78-1,12,31))</f>
        <v/>
      </c>
      <c r="T78" s="23">
        <f>IF(OR(N78="",Q78=""),"",IFERROR(N78/Q78,0))</f>
        <v/>
      </c>
      <c r="U78" s="23">
        <f>IF(T78="","",IFERROR(T78/12,0))</f>
        <v/>
      </c>
      <c r="V78" s="22" t="n"/>
      <c r="W78" s="23">
        <f>IF(N78="","",IFERROR(MAX(0,N78-V78),0))</f>
        <v/>
      </c>
      <c r="X78" s="8">
        <f>IF(N78="","",IF(Q78=1,"Sofortabzug",IF(W78&lt;=0,"Vollständig berücksichtigt","In Verteilung")))</f>
        <v/>
      </c>
      <c r="Y78" s="3" t="n"/>
      <c r="Z78" s="9">
        <f>IF(G78="","",IFERROR(VLOOKUP(G78,'Jahresübersicht'!$K$8:$L$15,2,FALSE),"Nicht zugeordnet"))</f>
        <v/>
      </c>
    </row>
    <row r="79" ht="34" customHeight="1">
      <c r="A79" s="2" t="n"/>
      <c r="B79" s="3" t="n"/>
      <c r="C79" s="3" t="n"/>
      <c r="D79" s="3" t="n"/>
      <c r="E79" s="3" t="n"/>
      <c r="F79" s="3" t="n"/>
      <c r="G79" s="2" t="n"/>
      <c r="H79" s="3" t="n"/>
      <c r="I79" s="3" t="n"/>
      <c r="J79" s="21" t="n"/>
      <c r="K79" s="21" t="n"/>
      <c r="L79" s="22" t="n"/>
      <c r="M79" s="22" t="n"/>
      <c r="N79" s="25">
        <f>IF(L79="","",L79+M79)</f>
        <v/>
      </c>
      <c r="O79" s="2" t="n"/>
      <c r="P79" s="2" t="n"/>
      <c r="Q79" s="2" t="n"/>
      <c r="R79" s="21" t="n"/>
      <c r="S79" s="26">
        <f>IF(OR(Q79="",R79=""),"",DATE(YEAR(R79)+Q79-1,12,31))</f>
        <v/>
      </c>
      <c r="T79" s="25">
        <f>IF(OR(N79="",Q79=""),"",IFERROR(N79/Q79,0))</f>
        <v/>
      </c>
      <c r="U79" s="25">
        <f>IF(T79="","",IFERROR(T79/12,0))</f>
        <v/>
      </c>
      <c r="V79" s="22" t="n"/>
      <c r="W79" s="25">
        <f>IF(N79="","",IFERROR(MAX(0,N79-V79),0))</f>
        <v/>
      </c>
      <c r="X79" s="12">
        <f>IF(N79="","",IF(Q79=1,"Sofortabzug",IF(W79&lt;=0,"Vollständig berücksichtigt","In Verteilung")))</f>
        <v/>
      </c>
      <c r="Y79" s="3" t="n"/>
      <c r="Z79" s="13">
        <f>IF(G79="","",IFERROR(VLOOKUP(G79,'Jahresübersicht'!$K$8:$L$15,2,FALSE),"Nicht zugeordnet"))</f>
        <v/>
      </c>
    </row>
    <row r="80" ht="34" customHeight="1">
      <c r="A80" s="2" t="n"/>
      <c r="B80" s="3" t="n"/>
      <c r="C80" s="3" t="n"/>
      <c r="D80" s="3" t="n"/>
      <c r="E80" s="3" t="n"/>
      <c r="F80" s="3" t="n"/>
      <c r="G80" s="2" t="n"/>
      <c r="H80" s="3" t="n"/>
      <c r="I80" s="3" t="n"/>
      <c r="J80" s="21" t="n"/>
      <c r="K80" s="21" t="n"/>
      <c r="L80" s="22" t="n"/>
      <c r="M80" s="22" t="n"/>
      <c r="N80" s="23">
        <f>IF(L80="","",L80+M80)</f>
        <v/>
      </c>
      <c r="O80" s="2" t="n"/>
      <c r="P80" s="2" t="n"/>
      <c r="Q80" s="2" t="n"/>
      <c r="R80" s="21" t="n"/>
      <c r="S80" s="24">
        <f>IF(OR(Q80="",R80=""),"",DATE(YEAR(R80)+Q80-1,12,31))</f>
        <v/>
      </c>
      <c r="T80" s="23">
        <f>IF(OR(N80="",Q80=""),"",IFERROR(N80/Q80,0))</f>
        <v/>
      </c>
      <c r="U80" s="23">
        <f>IF(T80="","",IFERROR(T80/12,0))</f>
        <v/>
      </c>
      <c r="V80" s="22" t="n"/>
      <c r="W80" s="23">
        <f>IF(N80="","",IFERROR(MAX(0,N80-V80),0))</f>
        <v/>
      </c>
      <c r="X80" s="8">
        <f>IF(N80="","",IF(Q80=1,"Sofortabzug",IF(W80&lt;=0,"Vollständig berücksichtigt","In Verteilung")))</f>
        <v/>
      </c>
      <c r="Y80" s="3" t="n"/>
      <c r="Z80" s="9">
        <f>IF(G80="","",IFERROR(VLOOKUP(G80,'Jahresübersicht'!$K$8:$L$15,2,FALSE),"Nicht zugeordnet"))</f>
        <v/>
      </c>
    </row>
    <row r="81" ht="34" customHeight="1">
      <c r="A81" s="2" t="n"/>
      <c r="B81" s="3" t="n"/>
      <c r="C81" s="3" t="n"/>
      <c r="D81" s="3" t="n"/>
      <c r="E81" s="3" t="n"/>
      <c r="F81" s="3" t="n"/>
      <c r="G81" s="2" t="n"/>
      <c r="H81" s="3" t="n"/>
      <c r="I81" s="3" t="n"/>
      <c r="J81" s="21" t="n"/>
      <c r="K81" s="21" t="n"/>
      <c r="L81" s="22" t="n"/>
      <c r="M81" s="22" t="n"/>
      <c r="N81" s="25">
        <f>IF(L81="","",L81+M81)</f>
        <v/>
      </c>
      <c r="O81" s="2" t="n"/>
      <c r="P81" s="2" t="n"/>
      <c r="Q81" s="2" t="n"/>
      <c r="R81" s="21" t="n"/>
      <c r="S81" s="26">
        <f>IF(OR(Q81="",R81=""),"",DATE(YEAR(R81)+Q81-1,12,31))</f>
        <v/>
      </c>
      <c r="T81" s="25">
        <f>IF(OR(N81="",Q81=""),"",IFERROR(N81/Q81,0))</f>
        <v/>
      </c>
      <c r="U81" s="25">
        <f>IF(T81="","",IFERROR(T81/12,0))</f>
        <v/>
      </c>
      <c r="V81" s="22" t="n"/>
      <c r="W81" s="25">
        <f>IF(N81="","",IFERROR(MAX(0,N81-V81),0))</f>
        <v/>
      </c>
      <c r="X81" s="12">
        <f>IF(N81="","",IF(Q81=1,"Sofortabzug",IF(W81&lt;=0,"Vollständig berücksichtigt","In Verteilung")))</f>
        <v/>
      </c>
      <c r="Y81" s="3" t="n"/>
      <c r="Z81" s="13">
        <f>IF(G81="","",IFERROR(VLOOKUP(G81,'Jahresübersicht'!$K$8:$L$15,2,FALSE),"Nicht zugeordnet"))</f>
        <v/>
      </c>
    </row>
    <row r="82" ht="34" customHeight="1">
      <c r="A82" s="2" t="n"/>
      <c r="B82" s="3" t="n"/>
      <c r="C82" s="3" t="n"/>
      <c r="D82" s="3" t="n"/>
      <c r="E82" s="3" t="n"/>
      <c r="F82" s="3" t="n"/>
      <c r="G82" s="2" t="n"/>
      <c r="H82" s="3" t="n"/>
      <c r="I82" s="3" t="n"/>
      <c r="J82" s="21" t="n"/>
      <c r="K82" s="21" t="n"/>
      <c r="L82" s="22" t="n"/>
      <c r="M82" s="22" t="n"/>
      <c r="N82" s="23">
        <f>IF(L82="","",L82+M82)</f>
        <v/>
      </c>
      <c r="O82" s="2" t="n"/>
      <c r="P82" s="2" t="n"/>
      <c r="Q82" s="2" t="n"/>
      <c r="R82" s="21" t="n"/>
      <c r="S82" s="24">
        <f>IF(OR(Q82="",R82=""),"",DATE(YEAR(R82)+Q82-1,12,31))</f>
        <v/>
      </c>
      <c r="T82" s="23">
        <f>IF(OR(N82="",Q82=""),"",IFERROR(N82/Q82,0))</f>
        <v/>
      </c>
      <c r="U82" s="23">
        <f>IF(T82="","",IFERROR(T82/12,0))</f>
        <v/>
      </c>
      <c r="V82" s="22" t="n"/>
      <c r="W82" s="23">
        <f>IF(N82="","",IFERROR(MAX(0,N82-V82),0))</f>
        <v/>
      </c>
      <c r="X82" s="8">
        <f>IF(N82="","",IF(Q82=1,"Sofortabzug",IF(W82&lt;=0,"Vollständig berücksichtigt","In Verteilung")))</f>
        <v/>
      </c>
      <c r="Y82" s="3" t="n"/>
      <c r="Z82" s="9">
        <f>IF(G82="","",IFERROR(VLOOKUP(G82,'Jahresübersicht'!$K$8:$L$15,2,FALSE),"Nicht zugeordnet"))</f>
        <v/>
      </c>
    </row>
    <row r="83" ht="34" customHeight="1">
      <c r="A83" s="2" t="n"/>
      <c r="B83" s="3" t="n"/>
      <c r="C83" s="3" t="n"/>
      <c r="D83" s="3" t="n"/>
      <c r="E83" s="3" t="n"/>
      <c r="F83" s="3" t="n"/>
      <c r="G83" s="2" t="n"/>
      <c r="H83" s="3" t="n"/>
      <c r="I83" s="3" t="n"/>
      <c r="J83" s="21" t="n"/>
      <c r="K83" s="21" t="n"/>
      <c r="L83" s="22" t="n"/>
      <c r="M83" s="22" t="n"/>
      <c r="N83" s="25">
        <f>IF(L83="","",L83+M83)</f>
        <v/>
      </c>
      <c r="O83" s="2" t="n"/>
      <c r="P83" s="2" t="n"/>
      <c r="Q83" s="2" t="n"/>
      <c r="R83" s="21" t="n"/>
      <c r="S83" s="26">
        <f>IF(OR(Q83="",R83=""),"",DATE(YEAR(R83)+Q83-1,12,31))</f>
        <v/>
      </c>
      <c r="T83" s="25">
        <f>IF(OR(N83="",Q83=""),"",IFERROR(N83/Q83,0))</f>
        <v/>
      </c>
      <c r="U83" s="25">
        <f>IF(T83="","",IFERROR(T83/12,0))</f>
        <v/>
      </c>
      <c r="V83" s="22" t="n"/>
      <c r="W83" s="25">
        <f>IF(N83="","",IFERROR(MAX(0,N83-V83),0))</f>
        <v/>
      </c>
      <c r="X83" s="12">
        <f>IF(N83="","",IF(Q83=1,"Sofortabzug",IF(W83&lt;=0,"Vollständig berücksichtigt","In Verteilung")))</f>
        <v/>
      </c>
      <c r="Y83" s="3" t="n"/>
      <c r="Z83" s="13">
        <f>IF(G83="","",IFERROR(VLOOKUP(G83,'Jahresübersicht'!$K$8:$L$15,2,FALSE),"Nicht zugeordnet"))</f>
        <v/>
      </c>
    </row>
    <row r="84" ht="34" customHeight="1">
      <c r="A84" s="2" t="n"/>
      <c r="B84" s="3" t="n"/>
      <c r="C84" s="3" t="n"/>
      <c r="D84" s="3" t="n"/>
      <c r="E84" s="3" t="n"/>
      <c r="F84" s="3" t="n"/>
      <c r="G84" s="2" t="n"/>
      <c r="H84" s="3" t="n"/>
      <c r="I84" s="3" t="n"/>
      <c r="J84" s="21" t="n"/>
      <c r="K84" s="21" t="n"/>
      <c r="L84" s="22" t="n"/>
      <c r="M84" s="22" t="n"/>
      <c r="N84" s="23">
        <f>IF(L84="","",L84+M84)</f>
        <v/>
      </c>
      <c r="O84" s="2" t="n"/>
      <c r="P84" s="2" t="n"/>
      <c r="Q84" s="2" t="n"/>
      <c r="R84" s="21" t="n"/>
      <c r="S84" s="24">
        <f>IF(OR(Q84="",R84=""),"",DATE(YEAR(R84)+Q84-1,12,31))</f>
        <v/>
      </c>
      <c r="T84" s="23">
        <f>IF(OR(N84="",Q84=""),"",IFERROR(N84/Q84,0))</f>
        <v/>
      </c>
      <c r="U84" s="23">
        <f>IF(T84="","",IFERROR(T84/12,0))</f>
        <v/>
      </c>
      <c r="V84" s="22" t="n"/>
      <c r="W84" s="23">
        <f>IF(N84="","",IFERROR(MAX(0,N84-V84),0))</f>
        <v/>
      </c>
      <c r="X84" s="8">
        <f>IF(N84="","",IF(Q84=1,"Sofortabzug",IF(W84&lt;=0,"Vollständig berücksichtigt","In Verteilung")))</f>
        <v/>
      </c>
      <c r="Y84" s="3" t="n"/>
      <c r="Z84" s="9">
        <f>IF(G84="","",IFERROR(VLOOKUP(G84,'Jahresübersicht'!$K$8:$L$15,2,FALSE),"Nicht zugeordnet"))</f>
        <v/>
      </c>
    </row>
    <row r="85" ht="34" customHeight="1">
      <c r="A85" s="2" t="n"/>
      <c r="B85" s="3" t="n"/>
      <c r="C85" s="3" t="n"/>
      <c r="D85" s="3" t="n"/>
      <c r="E85" s="3" t="n"/>
      <c r="F85" s="3" t="n"/>
      <c r="G85" s="2" t="n"/>
      <c r="H85" s="3" t="n"/>
      <c r="I85" s="3" t="n"/>
      <c r="J85" s="21" t="n"/>
      <c r="K85" s="21" t="n"/>
      <c r="L85" s="22" t="n"/>
      <c r="M85" s="22" t="n"/>
      <c r="N85" s="25">
        <f>IF(L85="","",L85+M85)</f>
        <v/>
      </c>
      <c r="O85" s="2" t="n"/>
      <c r="P85" s="2" t="n"/>
      <c r="Q85" s="2" t="n"/>
      <c r="R85" s="21" t="n"/>
      <c r="S85" s="26">
        <f>IF(OR(Q85="",R85=""),"",DATE(YEAR(R85)+Q85-1,12,31))</f>
        <v/>
      </c>
      <c r="T85" s="25">
        <f>IF(OR(N85="",Q85=""),"",IFERROR(N85/Q85,0))</f>
        <v/>
      </c>
      <c r="U85" s="25">
        <f>IF(T85="","",IFERROR(T85/12,0))</f>
        <v/>
      </c>
      <c r="V85" s="22" t="n"/>
      <c r="W85" s="25">
        <f>IF(N85="","",IFERROR(MAX(0,N85-V85),0))</f>
        <v/>
      </c>
      <c r="X85" s="12">
        <f>IF(N85="","",IF(Q85=1,"Sofortabzug",IF(W85&lt;=0,"Vollständig berücksichtigt","In Verteilung")))</f>
        <v/>
      </c>
      <c r="Y85" s="3" t="n"/>
      <c r="Z85" s="13">
        <f>IF(G85="","",IFERROR(VLOOKUP(G85,'Jahresübersicht'!$K$8:$L$15,2,FALSE),"Nicht zugeordnet"))</f>
        <v/>
      </c>
    </row>
    <row r="86" ht="34" customHeight="1">
      <c r="A86" s="2" t="n"/>
      <c r="B86" s="3" t="n"/>
      <c r="C86" s="3" t="n"/>
      <c r="D86" s="3" t="n"/>
      <c r="E86" s="3" t="n"/>
      <c r="F86" s="3" t="n"/>
      <c r="G86" s="2" t="n"/>
      <c r="H86" s="3" t="n"/>
      <c r="I86" s="3" t="n"/>
      <c r="J86" s="21" t="n"/>
      <c r="K86" s="21" t="n"/>
      <c r="L86" s="22" t="n"/>
      <c r="M86" s="22" t="n"/>
      <c r="N86" s="23">
        <f>IF(L86="","",L86+M86)</f>
        <v/>
      </c>
      <c r="O86" s="2" t="n"/>
      <c r="P86" s="2" t="n"/>
      <c r="Q86" s="2" t="n"/>
      <c r="R86" s="21" t="n"/>
      <c r="S86" s="24">
        <f>IF(OR(Q86="",R86=""),"",DATE(YEAR(R86)+Q86-1,12,31))</f>
        <v/>
      </c>
      <c r="T86" s="23">
        <f>IF(OR(N86="",Q86=""),"",IFERROR(N86/Q86,0))</f>
        <v/>
      </c>
      <c r="U86" s="23">
        <f>IF(T86="","",IFERROR(T86/12,0))</f>
        <v/>
      </c>
      <c r="V86" s="22" t="n"/>
      <c r="W86" s="23">
        <f>IF(N86="","",IFERROR(MAX(0,N86-V86),0))</f>
        <v/>
      </c>
      <c r="X86" s="8">
        <f>IF(N86="","",IF(Q86=1,"Sofortabzug",IF(W86&lt;=0,"Vollständig berücksichtigt","In Verteilung")))</f>
        <v/>
      </c>
      <c r="Y86" s="3" t="n"/>
      <c r="Z86" s="9">
        <f>IF(G86="","",IFERROR(VLOOKUP(G86,'Jahresübersicht'!$K$8:$L$15,2,FALSE),"Nicht zugeordnet"))</f>
        <v/>
      </c>
    </row>
    <row r="87" ht="34" customHeight="1">
      <c r="A87" s="2" t="n"/>
      <c r="B87" s="3" t="n"/>
      <c r="C87" s="3" t="n"/>
      <c r="D87" s="3" t="n"/>
      <c r="E87" s="3" t="n"/>
      <c r="F87" s="3" t="n"/>
      <c r="G87" s="2" t="n"/>
      <c r="H87" s="3" t="n"/>
      <c r="I87" s="3" t="n"/>
      <c r="J87" s="21" t="n"/>
      <c r="K87" s="21" t="n"/>
      <c r="L87" s="22" t="n"/>
      <c r="M87" s="22" t="n"/>
      <c r="N87" s="25">
        <f>IF(L87="","",L87+M87)</f>
        <v/>
      </c>
      <c r="O87" s="2" t="n"/>
      <c r="P87" s="2" t="n"/>
      <c r="Q87" s="2" t="n"/>
      <c r="R87" s="21" t="n"/>
      <c r="S87" s="26">
        <f>IF(OR(Q87="",R87=""),"",DATE(YEAR(R87)+Q87-1,12,31))</f>
        <v/>
      </c>
      <c r="T87" s="25">
        <f>IF(OR(N87="",Q87=""),"",IFERROR(N87/Q87,0))</f>
        <v/>
      </c>
      <c r="U87" s="25">
        <f>IF(T87="","",IFERROR(T87/12,0))</f>
        <v/>
      </c>
      <c r="V87" s="22" t="n"/>
      <c r="W87" s="25">
        <f>IF(N87="","",IFERROR(MAX(0,N87-V87),0))</f>
        <v/>
      </c>
      <c r="X87" s="12">
        <f>IF(N87="","",IF(Q87=1,"Sofortabzug",IF(W87&lt;=0,"Vollständig berücksichtigt","In Verteilung")))</f>
        <v/>
      </c>
      <c r="Y87" s="3" t="n"/>
      <c r="Z87" s="13">
        <f>IF(G87="","",IFERROR(VLOOKUP(G87,'Jahresübersicht'!$K$8:$L$15,2,FALSE),"Nicht zugeordnet"))</f>
        <v/>
      </c>
    </row>
    <row r="88" ht="34" customHeight="1">
      <c r="A88" s="2" t="n"/>
      <c r="B88" s="3" t="n"/>
      <c r="C88" s="3" t="n"/>
      <c r="D88" s="3" t="n"/>
      <c r="E88" s="3" t="n"/>
      <c r="F88" s="3" t="n"/>
      <c r="G88" s="2" t="n"/>
      <c r="H88" s="3" t="n"/>
      <c r="I88" s="3" t="n"/>
      <c r="J88" s="21" t="n"/>
      <c r="K88" s="21" t="n"/>
      <c r="L88" s="22" t="n"/>
      <c r="M88" s="22" t="n"/>
      <c r="N88" s="23">
        <f>IF(L88="","",L88+M88)</f>
        <v/>
      </c>
      <c r="O88" s="2" t="n"/>
      <c r="P88" s="2" t="n"/>
      <c r="Q88" s="2" t="n"/>
      <c r="R88" s="21" t="n"/>
      <c r="S88" s="24">
        <f>IF(OR(Q88="",R88=""),"",DATE(YEAR(R88)+Q88-1,12,31))</f>
        <v/>
      </c>
      <c r="T88" s="23">
        <f>IF(OR(N88="",Q88=""),"",IFERROR(N88/Q88,0))</f>
        <v/>
      </c>
      <c r="U88" s="23">
        <f>IF(T88="","",IFERROR(T88/12,0))</f>
        <v/>
      </c>
      <c r="V88" s="22" t="n"/>
      <c r="W88" s="23">
        <f>IF(N88="","",IFERROR(MAX(0,N88-V88),0))</f>
        <v/>
      </c>
      <c r="X88" s="8">
        <f>IF(N88="","",IF(Q88=1,"Sofortabzug",IF(W88&lt;=0,"Vollständig berücksichtigt","In Verteilung")))</f>
        <v/>
      </c>
      <c r="Y88" s="3" t="n"/>
      <c r="Z88" s="9">
        <f>IF(G88="","",IFERROR(VLOOKUP(G88,'Jahresübersicht'!$K$8:$L$15,2,FALSE),"Nicht zugeordnet"))</f>
        <v/>
      </c>
    </row>
    <row r="89" ht="34" customHeight="1">
      <c r="A89" s="2" t="n"/>
      <c r="B89" s="3" t="n"/>
      <c r="C89" s="3" t="n"/>
      <c r="D89" s="3" t="n"/>
      <c r="E89" s="3" t="n"/>
      <c r="F89" s="3" t="n"/>
      <c r="G89" s="2" t="n"/>
      <c r="H89" s="3" t="n"/>
      <c r="I89" s="3" t="n"/>
      <c r="J89" s="21" t="n"/>
      <c r="K89" s="21" t="n"/>
      <c r="L89" s="22" t="n"/>
      <c r="M89" s="22" t="n"/>
      <c r="N89" s="25">
        <f>IF(L89="","",L89+M89)</f>
        <v/>
      </c>
      <c r="O89" s="2" t="n"/>
      <c r="P89" s="2" t="n"/>
      <c r="Q89" s="2" t="n"/>
      <c r="R89" s="21" t="n"/>
      <c r="S89" s="26">
        <f>IF(OR(Q89="",R89=""),"",DATE(YEAR(R89)+Q89-1,12,31))</f>
        <v/>
      </c>
      <c r="T89" s="25">
        <f>IF(OR(N89="",Q89=""),"",IFERROR(N89/Q89,0))</f>
        <v/>
      </c>
      <c r="U89" s="25">
        <f>IF(T89="","",IFERROR(T89/12,0))</f>
        <v/>
      </c>
      <c r="V89" s="22" t="n"/>
      <c r="W89" s="25">
        <f>IF(N89="","",IFERROR(MAX(0,N89-V89),0))</f>
        <v/>
      </c>
      <c r="X89" s="12">
        <f>IF(N89="","",IF(Q89=1,"Sofortabzug",IF(W89&lt;=0,"Vollständig berücksichtigt","In Verteilung")))</f>
        <v/>
      </c>
      <c r="Y89" s="3" t="n"/>
      <c r="Z89" s="13">
        <f>IF(G89="","",IFERROR(VLOOKUP(G89,'Jahresübersicht'!$K$8:$L$15,2,FALSE),"Nicht zugeordnet"))</f>
        <v/>
      </c>
    </row>
    <row r="90" ht="34" customHeight="1">
      <c r="A90" s="2" t="n"/>
      <c r="B90" s="3" t="n"/>
      <c r="C90" s="3" t="n"/>
      <c r="D90" s="3" t="n"/>
      <c r="E90" s="3" t="n"/>
      <c r="F90" s="3" t="n"/>
      <c r="G90" s="2" t="n"/>
      <c r="H90" s="3" t="n"/>
      <c r="I90" s="3" t="n"/>
      <c r="J90" s="21" t="n"/>
      <c r="K90" s="21" t="n"/>
      <c r="L90" s="22" t="n"/>
      <c r="M90" s="22" t="n"/>
      <c r="N90" s="23">
        <f>IF(L90="","",L90+M90)</f>
        <v/>
      </c>
      <c r="O90" s="2" t="n"/>
      <c r="P90" s="2" t="n"/>
      <c r="Q90" s="2" t="n"/>
      <c r="R90" s="21" t="n"/>
      <c r="S90" s="24">
        <f>IF(OR(Q90="",R90=""),"",DATE(YEAR(R90)+Q90-1,12,31))</f>
        <v/>
      </c>
      <c r="T90" s="23">
        <f>IF(OR(N90="",Q90=""),"",IFERROR(N90/Q90,0))</f>
        <v/>
      </c>
      <c r="U90" s="23">
        <f>IF(T90="","",IFERROR(T90/12,0))</f>
        <v/>
      </c>
      <c r="V90" s="22" t="n"/>
      <c r="W90" s="23">
        <f>IF(N90="","",IFERROR(MAX(0,N90-V90),0))</f>
        <v/>
      </c>
      <c r="X90" s="8">
        <f>IF(N90="","",IF(Q90=1,"Sofortabzug",IF(W90&lt;=0,"Vollständig berücksichtigt","In Verteilung")))</f>
        <v/>
      </c>
      <c r="Y90" s="3" t="n"/>
      <c r="Z90" s="9">
        <f>IF(G90="","",IFERROR(VLOOKUP(G90,'Jahresübersicht'!$K$8:$L$15,2,FALSE),"Nicht zugeordnet"))</f>
        <v/>
      </c>
    </row>
    <row r="91" ht="34" customHeight="1">
      <c r="A91" s="2" t="n"/>
      <c r="B91" s="3" t="n"/>
      <c r="C91" s="3" t="n"/>
      <c r="D91" s="3" t="n"/>
      <c r="E91" s="3" t="n"/>
      <c r="F91" s="3" t="n"/>
      <c r="G91" s="2" t="n"/>
      <c r="H91" s="3" t="n"/>
      <c r="I91" s="3" t="n"/>
      <c r="J91" s="21" t="n"/>
      <c r="K91" s="21" t="n"/>
      <c r="L91" s="22" t="n"/>
      <c r="M91" s="22" t="n"/>
      <c r="N91" s="25">
        <f>IF(L91="","",L91+M91)</f>
        <v/>
      </c>
      <c r="O91" s="2" t="n"/>
      <c r="P91" s="2" t="n"/>
      <c r="Q91" s="2" t="n"/>
      <c r="R91" s="21" t="n"/>
      <c r="S91" s="26">
        <f>IF(OR(Q91="",R91=""),"",DATE(YEAR(R91)+Q91-1,12,31))</f>
        <v/>
      </c>
      <c r="T91" s="25">
        <f>IF(OR(N91="",Q91=""),"",IFERROR(N91/Q91,0))</f>
        <v/>
      </c>
      <c r="U91" s="25">
        <f>IF(T91="","",IFERROR(T91/12,0))</f>
        <v/>
      </c>
      <c r="V91" s="22" t="n"/>
      <c r="W91" s="25">
        <f>IF(N91="","",IFERROR(MAX(0,N91-V91),0))</f>
        <v/>
      </c>
      <c r="X91" s="12">
        <f>IF(N91="","",IF(Q91=1,"Sofortabzug",IF(W91&lt;=0,"Vollständig berücksichtigt","In Verteilung")))</f>
        <v/>
      </c>
      <c r="Y91" s="3" t="n"/>
      <c r="Z91" s="13">
        <f>IF(G91="","",IFERROR(VLOOKUP(G91,'Jahresübersicht'!$K$8:$L$15,2,FALSE),"Nicht zugeordnet"))</f>
        <v/>
      </c>
    </row>
    <row r="92" ht="34" customHeight="1">
      <c r="A92" s="2" t="n"/>
      <c r="B92" s="3" t="n"/>
      <c r="C92" s="3" t="n"/>
      <c r="D92" s="3" t="n"/>
      <c r="E92" s="3" t="n"/>
      <c r="F92" s="3" t="n"/>
      <c r="G92" s="2" t="n"/>
      <c r="H92" s="3" t="n"/>
      <c r="I92" s="3" t="n"/>
      <c r="J92" s="21" t="n"/>
      <c r="K92" s="21" t="n"/>
      <c r="L92" s="22" t="n"/>
      <c r="M92" s="22" t="n"/>
      <c r="N92" s="23">
        <f>IF(L92="","",L92+M92)</f>
        <v/>
      </c>
      <c r="O92" s="2" t="n"/>
      <c r="P92" s="2" t="n"/>
      <c r="Q92" s="2" t="n"/>
      <c r="R92" s="21" t="n"/>
      <c r="S92" s="24">
        <f>IF(OR(Q92="",R92=""),"",DATE(YEAR(R92)+Q92-1,12,31))</f>
        <v/>
      </c>
      <c r="T92" s="23">
        <f>IF(OR(N92="",Q92=""),"",IFERROR(N92/Q92,0))</f>
        <v/>
      </c>
      <c r="U92" s="23">
        <f>IF(T92="","",IFERROR(T92/12,0))</f>
        <v/>
      </c>
      <c r="V92" s="22" t="n"/>
      <c r="W92" s="23">
        <f>IF(N92="","",IFERROR(MAX(0,N92-V92),0))</f>
        <v/>
      </c>
      <c r="X92" s="8">
        <f>IF(N92="","",IF(Q92=1,"Sofortabzug",IF(W92&lt;=0,"Vollständig berücksichtigt","In Verteilung")))</f>
        <v/>
      </c>
      <c r="Y92" s="3" t="n"/>
      <c r="Z92" s="9">
        <f>IF(G92="","",IFERROR(VLOOKUP(G92,'Jahresübersicht'!$K$8:$L$15,2,FALSE),"Nicht zugeordnet"))</f>
        <v/>
      </c>
    </row>
    <row r="93" ht="34" customHeight="1">
      <c r="A93" s="2" t="n"/>
      <c r="B93" s="3" t="n"/>
      <c r="C93" s="3" t="n"/>
      <c r="D93" s="3" t="n"/>
      <c r="E93" s="3" t="n"/>
      <c r="F93" s="3" t="n"/>
      <c r="G93" s="2" t="n"/>
      <c r="H93" s="3" t="n"/>
      <c r="I93" s="3" t="n"/>
      <c r="J93" s="21" t="n"/>
      <c r="K93" s="21" t="n"/>
      <c r="L93" s="22" t="n"/>
      <c r="M93" s="22" t="n"/>
      <c r="N93" s="25">
        <f>IF(L93="","",L93+M93)</f>
        <v/>
      </c>
      <c r="O93" s="2" t="n"/>
      <c r="P93" s="2" t="n"/>
      <c r="Q93" s="2" t="n"/>
      <c r="R93" s="21" t="n"/>
      <c r="S93" s="26">
        <f>IF(OR(Q93="",R93=""),"",DATE(YEAR(R93)+Q93-1,12,31))</f>
        <v/>
      </c>
      <c r="T93" s="25">
        <f>IF(OR(N93="",Q93=""),"",IFERROR(N93/Q93,0))</f>
        <v/>
      </c>
      <c r="U93" s="25">
        <f>IF(T93="","",IFERROR(T93/12,0))</f>
        <v/>
      </c>
      <c r="V93" s="22" t="n"/>
      <c r="W93" s="25">
        <f>IF(N93="","",IFERROR(MAX(0,N93-V93),0))</f>
        <v/>
      </c>
      <c r="X93" s="12">
        <f>IF(N93="","",IF(Q93=1,"Sofortabzug",IF(W93&lt;=0,"Vollständig berücksichtigt","In Verteilung")))</f>
        <v/>
      </c>
      <c r="Y93" s="3" t="n"/>
      <c r="Z93" s="13">
        <f>IF(G93="","",IFERROR(VLOOKUP(G93,'Jahresübersicht'!$K$8:$L$15,2,FALSE),"Nicht zugeordnet"))</f>
        <v/>
      </c>
    </row>
    <row r="94" ht="34" customHeight="1">
      <c r="A94" s="2" t="n"/>
      <c r="B94" s="3" t="n"/>
      <c r="C94" s="3" t="n"/>
      <c r="D94" s="3" t="n"/>
      <c r="E94" s="3" t="n"/>
      <c r="F94" s="3" t="n"/>
      <c r="G94" s="2" t="n"/>
      <c r="H94" s="3" t="n"/>
      <c r="I94" s="3" t="n"/>
      <c r="J94" s="21" t="n"/>
      <c r="K94" s="21" t="n"/>
      <c r="L94" s="22" t="n"/>
      <c r="M94" s="22" t="n"/>
      <c r="N94" s="23">
        <f>IF(L94="","",L94+M94)</f>
        <v/>
      </c>
      <c r="O94" s="2" t="n"/>
      <c r="P94" s="2" t="n"/>
      <c r="Q94" s="2" t="n"/>
      <c r="R94" s="21" t="n"/>
      <c r="S94" s="24">
        <f>IF(OR(Q94="",R94=""),"",DATE(YEAR(R94)+Q94-1,12,31))</f>
        <v/>
      </c>
      <c r="T94" s="23">
        <f>IF(OR(N94="",Q94=""),"",IFERROR(N94/Q94,0))</f>
        <v/>
      </c>
      <c r="U94" s="23">
        <f>IF(T94="","",IFERROR(T94/12,0))</f>
        <v/>
      </c>
      <c r="V94" s="22" t="n"/>
      <c r="W94" s="23">
        <f>IF(N94="","",IFERROR(MAX(0,N94-V94),0))</f>
        <v/>
      </c>
      <c r="X94" s="8">
        <f>IF(N94="","",IF(Q94=1,"Sofortabzug",IF(W94&lt;=0,"Vollständig berücksichtigt","In Verteilung")))</f>
        <v/>
      </c>
      <c r="Y94" s="3" t="n"/>
      <c r="Z94" s="9">
        <f>IF(G94="","",IFERROR(VLOOKUP(G94,'Jahresübersicht'!$K$8:$L$15,2,FALSE),"Nicht zugeordnet"))</f>
        <v/>
      </c>
    </row>
    <row r="95" ht="34" customHeight="1">
      <c r="A95" s="2" t="n"/>
      <c r="B95" s="3" t="n"/>
      <c r="C95" s="3" t="n"/>
      <c r="D95" s="3" t="n"/>
      <c r="E95" s="3" t="n"/>
      <c r="F95" s="3" t="n"/>
      <c r="G95" s="2" t="n"/>
      <c r="H95" s="3" t="n"/>
      <c r="I95" s="3" t="n"/>
      <c r="J95" s="21" t="n"/>
      <c r="K95" s="21" t="n"/>
      <c r="L95" s="22" t="n"/>
      <c r="M95" s="22" t="n"/>
      <c r="N95" s="25">
        <f>IF(L95="","",L95+M95)</f>
        <v/>
      </c>
      <c r="O95" s="2" t="n"/>
      <c r="P95" s="2" t="n"/>
      <c r="Q95" s="2" t="n"/>
      <c r="R95" s="21" t="n"/>
      <c r="S95" s="26">
        <f>IF(OR(Q95="",R95=""),"",DATE(YEAR(R95)+Q95-1,12,31))</f>
        <v/>
      </c>
      <c r="T95" s="25">
        <f>IF(OR(N95="",Q95=""),"",IFERROR(N95/Q95,0))</f>
        <v/>
      </c>
      <c r="U95" s="25">
        <f>IF(T95="","",IFERROR(T95/12,0))</f>
        <v/>
      </c>
      <c r="V95" s="22" t="n"/>
      <c r="W95" s="25">
        <f>IF(N95="","",IFERROR(MAX(0,N95-V95),0))</f>
        <v/>
      </c>
      <c r="X95" s="12">
        <f>IF(N95="","",IF(Q95=1,"Sofortabzug",IF(W95&lt;=0,"Vollständig berücksichtigt","In Verteilung")))</f>
        <v/>
      </c>
      <c r="Y95" s="3" t="n"/>
      <c r="Z95" s="13">
        <f>IF(G95="","",IFERROR(VLOOKUP(G95,'Jahresübersicht'!$K$8:$L$15,2,FALSE),"Nicht zugeordnet"))</f>
        <v/>
      </c>
    </row>
    <row r="96" ht="34" customHeight="1">
      <c r="A96" s="2" t="n"/>
      <c r="B96" s="3" t="n"/>
      <c r="C96" s="3" t="n"/>
      <c r="D96" s="3" t="n"/>
      <c r="E96" s="3" t="n"/>
      <c r="F96" s="3" t="n"/>
      <c r="G96" s="2" t="n"/>
      <c r="H96" s="3" t="n"/>
      <c r="I96" s="3" t="n"/>
      <c r="J96" s="21" t="n"/>
      <c r="K96" s="21" t="n"/>
      <c r="L96" s="22" t="n"/>
      <c r="M96" s="22" t="n"/>
      <c r="N96" s="23">
        <f>IF(L96="","",L96+M96)</f>
        <v/>
      </c>
      <c r="O96" s="2" t="n"/>
      <c r="P96" s="2" t="n"/>
      <c r="Q96" s="2" t="n"/>
      <c r="R96" s="21" t="n"/>
      <c r="S96" s="24">
        <f>IF(OR(Q96="",R96=""),"",DATE(YEAR(R96)+Q96-1,12,31))</f>
        <v/>
      </c>
      <c r="T96" s="23">
        <f>IF(OR(N96="",Q96=""),"",IFERROR(N96/Q96,0))</f>
        <v/>
      </c>
      <c r="U96" s="23">
        <f>IF(T96="","",IFERROR(T96/12,0))</f>
        <v/>
      </c>
      <c r="V96" s="22" t="n"/>
      <c r="W96" s="23">
        <f>IF(N96="","",IFERROR(MAX(0,N96-V96),0))</f>
        <v/>
      </c>
      <c r="X96" s="8">
        <f>IF(N96="","",IF(Q96=1,"Sofortabzug",IF(W96&lt;=0,"Vollständig berücksichtigt","In Verteilung")))</f>
        <v/>
      </c>
      <c r="Y96" s="3" t="n"/>
      <c r="Z96" s="9">
        <f>IF(G96="","",IFERROR(VLOOKUP(G96,'Jahresübersicht'!$K$8:$L$15,2,FALSE),"Nicht zugeordnet"))</f>
        <v/>
      </c>
    </row>
    <row r="97" ht="34" customHeight="1">
      <c r="A97" s="2" t="n"/>
      <c r="B97" s="3" t="n"/>
      <c r="C97" s="3" t="n"/>
      <c r="D97" s="3" t="n"/>
      <c r="E97" s="3" t="n"/>
      <c r="F97" s="3" t="n"/>
      <c r="G97" s="2" t="n"/>
      <c r="H97" s="3" t="n"/>
      <c r="I97" s="3" t="n"/>
      <c r="J97" s="21" t="n"/>
      <c r="K97" s="21" t="n"/>
      <c r="L97" s="22" t="n"/>
      <c r="M97" s="22" t="n"/>
      <c r="N97" s="25">
        <f>IF(L97="","",L97+M97)</f>
        <v/>
      </c>
      <c r="O97" s="2" t="n"/>
      <c r="P97" s="2" t="n"/>
      <c r="Q97" s="2" t="n"/>
      <c r="R97" s="21" t="n"/>
      <c r="S97" s="26">
        <f>IF(OR(Q97="",R97=""),"",DATE(YEAR(R97)+Q97-1,12,31))</f>
        <v/>
      </c>
      <c r="T97" s="25">
        <f>IF(OR(N97="",Q97=""),"",IFERROR(N97/Q97,0))</f>
        <v/>
      </c>
      <c r="U97" s="25">
        <f>IF(T97="","",IFERROR(T97/12,0))</f>
        <v/>
      </c>
      <c r="V97" s="22" t="n"/>
      <c r="W97" s="25">
        <f>IF(N97="","",IFERROR(MAX(0,N97-V97),0))</f>
        <v/>
      </c>
      <c r="X97" s="12">
        <f>IF(N97="","",IF(Q97=1,"Sofortabzug",IF(W97&lt;=0,"Vollständig berücksichtigt","In Verteilung")))</f>
        <v/>
      </c>
      <c r="Y97" s="3" t="n"/>
      <c r="Z97" s="13">
        <f>IF(G97="","",IFERROR(VLOOKUP(G97,'Jahresübersicht'!$K$8:$L$15,2,FALSE),"Nicht zugeordnet"))</f>
        <v/>
      </c>
    </row>
    <row r="98" ht="34" customHeight="1">
      <c r="A98" s="2" t="n"/>
      <c r="B98" s="3" t="n"/>
      <c r="C98" s="3" t="n"/>
      <c r="D98" s="3" t="n"/>
      <c r="E98" s="3" t="n"/>
      <c r="F98" s="3" t="n"/>
      <c r="G98" s="2" t="n"/>
      <c r="H98" s="3" t="n"/>
      <c r="I98" s="3" t="n"/>
      <c r="J98" s="21" t="n"/>
      <c r="K98" s="21" t="n"/>
      <c r="L98" s="22" t="n"/>
      <c r="M98" s="22" t="n"/>
      <c r="N98" s="23">
        <f>IF(L98="","",L98+M98)</f>
        <v/>
      </c>
      <c r="O98" s="2" t="n"/>
      <c r="P98" s="2" t="n"/>
      <c r="Q98" s="2" t="n"/>
      <c r="R98" s="21" t="n"/>
      <c r="S98" s="24">
        <f>IF(OR(Q98="",R98=""),"",DATE(YEAR(R98)+Q98-1,12,31))</f>
        <v/>
      </c>
      <c r="T98" s="23">
        <f>IF(OR(N98="",Q98=""),"",IFERROR(N98/Q98,0))</f>
        <v/>
      </c>
      <c r="U98" s="23">
        <f>IF(T98="","",IFERROR(T98/12,0))</f>
        <v/>
      </c>
      <c r="V98" s="22" t="n"/>
      <c r="W98" s="23">
        <f>IF(N98="","",IFERROR(MAX(0,N98-V98),0))</f>
        <v/>
      </c>
      <c r="X98" s="8">
        <f>IF(N98="","",IF(Q98=1,"Sofortabzug",IF(W98&lt;=0,"Vollständig berücksichtigt","In Verteilung")))</f>
        <v/>
      </c>
      <c r="Y98" s="3" t="n"/>
      <c r="Z98" s="9">
        <f>IF(G98="","",IFERROR(VLOOKUP(G98,'Jahresübersicht'!$K$8:$L$15,2,FALSE),"Nicht zugeordnet"))</f>
        <v/>
      </c>
    </row>
    <row r="99" ht="34" customHeight="1">
      <c r="A99" s="2" t="n"/>
      <c r="B99" s="3" t="n"/>
      <c r="C99" s="3" t="n"/>
      <c r="D99" s="3" t="n"/>
      <c r="E99" s="3" t="n"/>
      <c r="F99" s="3" t="n"/>
      <c r="G99" s="2" t="n"/>
      <c r="H99" s="3" t="n"/>
      <c r="I99" s="3" t="n"/>
      <c r="J99" s="21" t="n"/>
      <c r="K99" s="21" t="n"/>
      <c r="L99" s="22" t="n"/>
      <c r="M99" s="22" t="n"/>
      <c r="N99" s="25">
        <f>IF(L99="","",L99+M99)</f>
        <v/>
      </c>
      <c r="O99" s="2" t="n"/>
      <c r="P99" s="2" t="n"/>
      <c r="Q99" s="2" t="n"/>
      <c r="R99" s="21" t="n"/>
      <c r="S99" s="26">
        <f>IF(OR(Q99="",R99=""),"",DATE(YEAR(R99)+Q99-1,12,31))</f>
        <v/>
      </c>
      <c r="T99" s="25">
        <f>IF(OR(N99="",Q99=""),"",IFERROR(N99/Q99,0))</f>
        <v/>
      </c>
      <c r="U99" s="25">
        <f>IF(T99="","",IFERROR(T99/12,0))</f>
        <v/>
      </c>
      <c r="V99" s="22" t="n"/>
      <c r="W99" s="25">
        <f>IF(N99="","",IFERROR(MAX(0,N99-V99),0))</f>
        <v/>
      </c>
      <c r="X99" s="12">
        <f>IF(N99="","",IF(Q99=1,"Sofortabzug",IF(W99&lt;=0,"Vollständig berücksichtigt","In Verteilung")))</f>
        <v/>
      </c>
      <c r="Y99" s="3" t="n"/>
      <c r="Z99" s="13">
        <f>IF(G99="","",IFERROR(VLOOKUP(G99,'Jahresübersicht'!$K$8:$L$15,2,FALSE),"Nicht zugeordnet"))</f>
        <v/>
      </c>
    </row>
    <row r="100" ht="34" customHeight="1">
      <c r="A100" s="2" t="n"/>
      <c r="B100" s="3" t="n"/>
      <c r="C100" s="3" t="n"/>
      <c r="D100" s="3" t="n"/>
      <c r="E100" s="3" t="n"/>
      <c r="F100" s="3" t="n"/>
      <c r="G100" s="2" t="n"/>
      <c r="H100" s="3" t="n"/>
      <c r="I100" s="3" t="n"/>
      <c r="J100" s="21" t="n"/>
      <c r="K100" s="21" t="n"/>
      <c r="L100" s="22" t="n"/>
      <c r="M100" s="22" t="n"/>
      <c r="N100" s="23">
        <f>IF(L100="","",L100+M100)</f>
        <v/>
      </c>
      <c r="O100" s="2" t="n"/>
      <c r="P100" s="2" t="n"/>
      <c r="Q100" s="2" t="n"/>
      <c r="R100" s="21" t="n"/>
      <c r="S100" s="24">
        <f>IF(OR(Q100="",R100=""),"",DATE(YEAR(R100)+Q100-1,12,31))</f>
        <v/>
      </c>
      <c r="T100" s="23">
        <f>IF(OR(N100="",Q100=""),"",IFERROR(N100/Q100,0))</f>
        <v/>
      </c>
      <c r="U100" s="23">
        <f>IF(T100="","",IFERROR(T100/12,0))</f>
        <v/>
      </c>
      <c r="V100" s="22" t="n"/>
      <c r="W100" s="23">
        <f>IF(N100="","",IFERROR(MAX(0,N100-V100),0))</f>
        <v/>
      </c>
      <c r="X100" s="8">
        <f>IF(N100="","",IF(Q100=1,"Sofortabzug",IF(W100&lt;=0,"Vollständig berücksichtigt","In Verteilung")))</f>
        <v/>
      </c>
      <c r="Y100" s="3" t="n"/>
      <c r="Z100" s="9">
        <f>IF(G100="","",IFERROR(VLOOKUP(G100,'Jahresübersicht'!$K$8:$L$15,2,FALSE),"Nicht zugeordnet"))</f>
        <v/>
      </c>
    </row>
    <row r="101" ht="34" customHeight="1">
      <c r="A101" s="2" t="n"/>
      <c r="B101" s="3" t="n"/>
      <c r="C101" s="3" t="n"/>
      <c r="D101" s="3" t="n"/>
      <c r="E101" s="3" t="n"/>
      <c r="F101" s="3" t="n"/>
      <c r="G101" s="2" t="n"/>
      <c r="H101" s="3" t="n"/>
      <c r="I101" s="3" t="n"/>
      <c r="J101" s="21" t="n"/>
      <c r="K101" s="21" t="n"/>
      <c r="L101" s="22" t="n"/>
      <c r="M101" s="22" t="n"/>
      <c r="N101" s="25">
        <f>IF(L101="","",L101+M101)</f>
        <v/>
      </c>
      <c r="O101" s="2" t="n"/>
      <c r="P101" s="2" t="n"/>
      <c r="Q101" s="2" t="n"/>
      <c r="R101" s="21" t="n"/>
      <c r="S101" s="26">
        <f>IF(OR(Q101="",R101=""),"",DATE(YEAR(R101)+Q101-1,12,31))</f>
        <v/>
      </c>
      <c r="T101" s="25">
        <f>IF(OR(N101="",Q101=""),"",IFERROR(N101/Q101,0))</f>
        <v/>
      </c>
      <c r="U101" s="25">
        <f>IF(T101="","",IFERROR(T101/12,0))</f>
        <v/>
      </c>
      <c r="V101" s="22" t="n"/>
      <c r="W101" s="25">
        <f>IF(N101="","",IFERROR(MAX(0,N101-V101),0))</f>
        <v/>
      </c>
      <c r="X101" s="12">
        <f>IF(N101="","",IF(Q101=1,"Sofortabzug",IF(W101&lt;=0,"Vollständig berücksichtigt","In Verteilung")))</f>
        <v/>
      </c>
      <c r="Y101" s="3" t="n"/>
      <c r="Z101" s="13">
        <f>IF(G101="","",IFERROR(VLOOKUP(G101,'Jahresübersicht'!$K$8:$L$15,2,FALSE),"Nicht zugeordnet"))</f>
        <v/>
      </c>
    </row>
    <row r="102" ht="34" customHeight="1">
      <c r="A102" s="2" t="n"/>
      <c r="B102" s="3" t="n"/>
      <c r="C102" s="3" t="n"/>
      <c r="D102" s="3" t="n"/>
      <c r="E102" s="3" t="n"/>
      <c r="F102" s="3" t="n"/>
      <c r="G102" s="2" t="n"/>
      <c r="H102" s="3" t="n"/>
      <c r="I102" s="3" t="n"/>
      <c r="J102" s="21" t="n"/>
      <c r="K102" s="21" t="n"/>
      <c r="L102" s="22" t="n"/>
      <c r="M102" s="22" t="n"/>
      <c r="N102" s="23">
        <f>IF(L102="","",L102+M102)</f>
        <v/>
      </c>
      <c r="O102" s="2" t="n"/>
      <c r="P102" s="2" t="n"/>
      <c r="Q102" s="2" t="n"/>
      <c r="R102" s="21" t="n"/>
      <c r="S102" s="24">
        <f>IF(OR(Q102="",R102=""),"",DATE(YEAR(R102)+Q102-1,12,31))</f>
        <v/>
      </c>
      <c r="T102" s="23">
        <f>IF(OR(N102="",Q102=""),"",IFERROR(N102/Q102,0))</f>
        <v/>
      </c>
      <c r="U102" s="23">
        <f>IF(T102="","",IFERROR(T102/12,0))</f>
        <v/>
      </c>
      <c r="V102" s="22" t="n"/>
      <c r="W102" s="23">
        <f>IF(N102="","",IFERROR(MAX(0,N102-V102),0))</f>
        <v/>
      </c>
      <c r="X102" s="8">
        <f>IF(N102="","",IF(Q102=1,"Sofortabzug",IF(W102&lt;=0,"Vollständig berücksichtigt","In Verteilung")))</f>
        <v/>
      </c>
      <c r="Y102" s="3" t="n"/>
      <c r="Z102" s="9">
        <f>IF(G102="","",IFERROR(VLOOKUP(G102,'Jahresübersicht'!$K$8:$L$15,2,FALSE),"Nicht zugeordnet"))</f>
        <v/>
      </c>
    </row>
    <row r="103" ht="34" customHeight="1">
      <c r="A103" s="2" t="n"/>
      <c r="B103" s="3" t="n"/>
      <c r="C103" s="3" t="n"/>
      <c r="D103" s="3" t="n"/>
      <c r="E103" s="3" t="n"/>
      <c r="F103" s="3" t="n"/>
      <c r="G103" s="2" t="n"/>
      <c r="H103" s="3" t="n"/>
      <c r="I103" s="3" t="n"/>
      <c r="J103" s="21" t="n"/>
      <c r="K103" s="21" t="n"/>
      <c r="L103" s="22" t="n"/>
      <c r="M103" s="22" t="n"/>
      <c r="N103" s="25">
        <f>IF(L103="","",L103+M103)</f>
        <v/>
      </c>
      <c r="O103" s="2" t="n"/>
      <c r="P103" s="2" t="n"/>
      <c r="Q103" s="2" t="n"/>
      <c r="R103" s="21" t="n"/>
      <c r="S103" s="26">
        <f>IF(OR(Q103="",R103=""),"",DATE(YEAR(R103)+Q103-1,12,31))</f>
        <v/>
      </c>
      <c r="T103" s="25">
        <f>IF(OR(N103="",Q103=""),"",IFERROR(N103/Q103,0))</f>
        <v/>
      </c>
      <c r="U103" s="25">
        <f>IF(T103="","",IFERROR(T103/12,0))</f>
        <v/>
      </c>
      <c r="V103" s="22" t="n"/>
      <c r="W103" s="25">
        <f>IF(N103="","",IFERROR(MAX(0,N103-V103),0))</f>
        <v/>
      </c>
      <c r="X103" s="12">
        <f>IF(N103="","",IF(Q103=1,"Sofortabzug",IF(W103&lt;=0,"Vollständig berücksichtigt","In Verteilung")))</f>
        <v/>
      </c>
      <c r="Y103" s="3" t="n"/>
      <c r="Z103" s="13">
        <f>IF(G103="","",IFERROR(VLOOKUP(G103,'Jahresübersicht'!$K$8:$L$15,2,FALSE),"Nicht zugeordnet"))</f>
        <v/>
      </c>
    </row>
    <row r="104" ht="34" customHeight="1">
      <c r="A104" s="2" t="n"/>
      <c r="B104" s="3" t="n"/>
      <c r="C104" s="3" t="n"/>
      <c r="D104" s="3" t="n"/>
      <c r="E104" s="3" t="n"/>
      <c r="F104" s="3" t="n"/>
      <c r="G104" s="2" t="n"/>
      <c r="H104" s="3" t="n"/>
      <c r="I104" s="3" t="n"/>
      <c r="J104" s="21" t="n"/>
      <c r="K104" s="21" t="n"/>
      <c r="L104" s="22" t="n"/>
      <c r="M104" s="22" t="n"/>
      <c r="N104" s="23">
        <f>IF(L104="","",L104+M104)</f>
        <v/>
      </c>
      <c r="O104" s="2" t="n"/>
      <c r="P104" s="2" t="n"/>
      <c r="Q104" s="2" t="n"/>
      <c r="R104" s="21" t="n"/>
      <c r="S104" s="24">
        <f>IF(OR(Q104="",R104=""),"",DATE(YEAR(R104)+Q104-1,12,31))</f>
        <v/>
      </c>
      <c r="T104" s="23">
        <f>IF(OR(N104="",Q104=""),"",IFERROR(N104/Q104,0))</f>
        <v/>
      </c>
      <c r="U104" s="23">
        <f>IF(T104="","",IFERROR(T104/12,0))</f>
        <v/>
      </c>
      <c r="V104" s="22" t="n"/>
      <c r="W104" s="23">
        <f>IF(N104="","",IFERROR(MAX(0,N104-V104),0))</f>
        <v/>
      </c>
      <c r="X104" s="8">
        <f>IF(N104="","",IF(Q104=1,"Sofortabzug",IF(W104&lt;=0,"Vollständig berücksichtigt","In Verteilung")))</f>
        <v/>
      </c>
      <c r="Y104" s="3" t="n"/>
      <c r="Z104" s="9">
        <f>IF(G104="","",IFERROR(VLOOKUP(G104,'Jahresübersicht'!$K$8:$L$15,2,FALSE),"Nicht zugeordnet"))</f>
        <v/>
      </c>
    </row>
    <row r="105" ht="34" customHeight="1">
      <c r="A105" s="2" t="n"/>
      <c r="B105" s="3" t="n"/>
      <c r="C105" s="3" t="n"/>
      <c r="D105" s="3" t="n"/>
      <c r="E105" s="3" t="n"/>
      <c r="F105" s="3" t="n"/>
      <c r="G105" s="2" t="n"/>
      <c r="H105" s="3" t="n"/>
      <c r="I105" s="3" t="n"/>
      <c r="J105" s="21" t="n"/>
      <c r="K105" s="21" t="n"/>
      <c r="L105" s="22" t="n"/>
      <c r="M105" s="22" t="n"/>
      <c r="N105" s="25">
        <f>IF(L105="","",L105+M105)</f>
        <v/>
      </c>
      <c r="O105" s="2" t="n"/>
      <c r="P105" s="2" t="n"/>
      <c r="Q105" s="2" t="n"/>
      <c r="R105" s="21" t="n"/>
      <c r="S105" s="26">
        <f>IF(OR(Q105="",R105=""),"",DATE(YEAR(R105)+Q105-1,12,31))</f>
        <v/>
      </c>
      <c r="T105" s="25">
        <f>IF(OR(N105="",Q105=""),"",IFERROR(N105/Q105,0))</f>
        <v/>
      </c>
      <c r="U105" s="25">
        <f>IF(T105="","",IFERROR(T105/12,0))</f>
        <v/>
      </c>
      <c r="V105" s="22" t="n"/>
      <c r="W105" s="25">
        <f>IF(N105="","",IFERROR(MAX(0,N105-V105),0))</f>
        <v/>
      </c>
      <c r="X105" s="12">
        <f>IF(N105="","",IF(Q105=1,"Sofortabzug",IF(W105&lt;=0,"Vollständig berücksichtigt","In Verteilung")))</f>
        <v/>
      </c>
      <c r="Y105" s="3" t="n"/>
      <c r="Z105" s="13">
        <f>IF(G105="","",IFERROR(VLOOKUP(G105,'Jahresübersicht'!$K$8:$L$15,2,FALSE),"Nicht zugeordnet"))</f>
        <v/>
      </c>
    </row>
    <row r="106" ht="34" customHeight="1">
      <c r="A106" s="2" t="n"/>
      <c r="B106" s="3" t="n"/>
      <c r="C106" s="3" t="n"/>
      <c r="D106" s="3" t="n"/>
      <c r="E106" s="3" t="n"/>
      <c r="F106" s="3" t="n"/>
      <c r="G106" s="2" t="n"/>
      <c r="H106" s="3" t="n"/>
      <c r="I106" s="3" t="n"/>
      <c r="J106" s="21" t="n"/>
      <c r="K106" s="21" t="n"/>
      <c r="L106" s="22" t="n"/>
      <c r="M106" s="22" t="n"/>
      <c r="N106" s="23">
        <f>IF(L106="","",L106+M106)</f>
        <v/>
      </c>
      <c r="O106" s="2" t="n"/>
      <c r="P106" s="2" t="n"/>
      <c r="Q106" s="2" t="n"/>
      <c r="R106" s="21" t="n"/>
      <c r="S106" s="24">
        <f>IF(OR(Q106="",R106=""),"",DATE(YEAR(R106)+Q106-1,12,31))</f>
        <v/>
      </c>
      <c r="T106" s="23">
        <f>IF(OR(N106="",Q106=""),"",IFERROR(N106/Q106,0))</f>
        <v/>
      </c>
      <c r="U106" s="23">
        <f>IF(T106="","",IFERROR(T106/12,0))</f>
        <v/>
      </c>
      <c r="V106" s="22" t="n"/>
      <c r="W106" s="23">
        <f>IF(N106="","",IFERROR(MAX(0,N106-V106),0))</f>
        <v/>
      </c>
      <c r="X106" s="8">
        <f>IF(N106="","",IF(Q106=1,"Sofortabzug",IF(W106&lt;=0,"Vollständig berücksichtigt","In Verteilung")))</f>
        <v/>
      </c>
      <c r="Y106" s="3" t="n"/>
      <c r="Z106" s="9">
        <f>IF(G106="","",IFERROR(VLOOKUP(G106,'Jahresübersicht'!$K$8:$L$15,2,FALSE),"Nicht zugeordnet"))</f>
        <v/>
      </c>
    </row>
    <row r="107" ht="34" customHeight="1">
      <c r="A107" s="2" t="n"/>
      <c r="B107" s="3" t="n"/>
      <c r="C107" s="3" t="n"/>
      <c r="D107" s="3" t="n"/>
      <c r="E107" s="3" t="n"/>
      <c r="F107" s="3" t="n"/>
      <c r="G107" s="2" t="n"/>
      <c r="H107" s="3" t="n"/>
      <c r="I107" s="3" t="n"/>
      <c r="J107" s="21" t="n"/>
      <c r="K107" s="21" t="n"/>
      <c r="L107" s="22" t="n"/>
      <c r="M107" s="22" t="n"/>
      <c r="N107" s="25">
        <f>IF(L107="","",L107+M107)</f>
        <v/>
      </c>
      <c r="O107" s="2" t="n"/>
      <c r="P107" s="2" t="n"/>
      <c r="Q107" s="2" t="n"/>
      <c r="R107" s="21" t="n"/>
      <c r="S107" s="26">
        <f>IF(OR(Q107="",R107=""),"",DATE(YEAR(R107)+Q107-1,12,31))</f>
        <v/>
      </c>
      <c r="T107" s="25">
        <f>IF(OR(N107="",Q107=""),"",IFERROR(N107/Q107,0))</f>
        <v/>
      </c>
      <c r="U107" s="25">
        <f>IF(T107="","",IFERROR(T107/12,0))</f>
        <v/>
      </c>
      <c r="V107" s="22" t="n"/>
      <c r="W107" s="25">
        <f>IF(N107="","",IFERROR(MAX(0,N107-V107),0))</f>
        <v/>
      </c>
      <c r="X107" s="12">
        <f>IF(N107="","",IF(Q107=1,"Sofortabzug",IF(W107&lt;=0,"Vollständig berücksichtigt","In Verteilung")))</f>
        <v/>
      </c>
      <c r="Y107" s="3" t="n"/>
      <c r="Z107" s="13">
        <f>IF(G107="","",IFERROR(VLOOKUP(G107,'Jahresübersicht'!$K$8:$L$15,2,FALSE),"Nicht zugeordnet"))</f>
        <v/>
      </c>
    </row>
    <row r="108" ht="34" customHeight="1">
      <c r="A108" s="2" t="n"/>
      <c r="B108" s="3" t="n"/>
      <c r="C108" s="3" t="n"/>
      <c r="D108" s="3" t="n"/>
      <c r="E108" s="3" t="n"/>
      <c r="F108" s="3" t="n"/>
      <c r="G108" s="2" t="n"/>
      <c r="H108" s="3" t="n"/>
      <c r="I108" s="3" t="n"/>
      <c r="J108" s="21" t="n"/>
      <c r="K108" s="21" t="n"/>
      <c r="L108" s="22" t="n"/>
      <c r="M108" s="22" t="n"/>
      <c r="N108" s="23">
        <f>IF(L108="","",L108+M108)</f>
        <v/>
      </c>
      <c r="O108" s="2" t="n"/>
      <c r="P108" s="2" t="n"/>
      <c r="Q108" s="2" t="n"/>
      <c r="R108" s="21" t="n"/>
      <c r="S108" s="24">
        <f>IF(OR(Q108="",R108=""),"",DATE(YEAR(R108)+Q108-1,12,31))</f>
        <v/>
      </c>
      <c r="T108" s="23">
        <f>IF(OR(N108="",Q108=""),"",IFERROR(N108/Q108,0))</f>
        <v/>
      </c>
      <c r="U108" s="23">
        <f>IF(T108="","",IFERROR(T108/12,0))</f>
        <v/>
      </c>
      <c r="V108" s="22" t="n"/>
      <c r="W108" s="23">
        <f>IF(N108="","",IFERROR(MAX(0,N108-V108),0))</f>
        <v/>
      </c>
      <c r="X108" s="8">
        <f>IF(N108="","",IF(Q108=1,"Sofortabzug",IF(W108&lt;=0,"Vollständig berücksichtigt","In Verteilung")))</f>
        <v/>
      </c>
      <c r="Y108" s="3" t="n"/>
      <c r="Z108" s="9">
        <f>IF(G108="","",IFERROR(VLOOKUP(G108,'Jahresübersicht'!$K$8:$L$15,2,FALSE),"Nicht zugeordnet"))</f>
        <v/>
      </c>
    </row>
    <row r="109" ht="34" customHeight="1">
      <c r="A109" s="2" t="n"/>
      <c r="B109" s="3" t="n"/>
      <c r="C109" s="3" t="n"/>
      <c r="D109" s="3" t="n"/>
      <c r="E109" s="3" t="n"/>
      <c r="F109" s="3" t="n"/>
      <c r="G109" s="2" t="n"/>
      <c r="H109" s="3" t="n"/>
      <c r="I109" s="3" t="n"/>
      <c r="J109" s="21" t="n"/>
      <c r="K109" s="21" t="n"/>
      <c r="L109" s="22" t="n"/>
      <c r="M109" s="22" t="n"/>
      <c r="N109" s="25">
        <f>IF(L109="","",L109+M109)</f>
        <v/>
      </c>
      <c r="O109" s="2" t="n"/>
      <c r="P109" s="2" t="n"/>
      <c r="Q109" s="2" t="n"/>
      <c r="R109" s="21" t="n"/>
      <c r="S109" s="26">
        <f>IF(OR(Q109="",R109=""),"",DATE(YEAR(R109)+Q109-1,12,31))</f>
        <v/>
      </c>
      <c r="T109" s="25">
        <f>IF(OR(N109="",Q109=""),"",IFERROR(N109/Q109,0))</f>
        <v/>
      </c>
      <c r="U109" s="25">
        <f>IF(T109="","",IFERROR(T109/12,0))</f>
        <v/>
      </c>
      <c r="V109" s="22" t="n"/>
      <c r="W109" s="25">
        <f>IF(N109="","",IFERROR(MAX(0,N109-V109),0))</f>
        <v/>
      </c>
      <c r="X109" s="12">
        <f>IF(N109="","",IF(Q109=1,"Sofortabzug",IF(W109&lt;=0,"Vollständig berücksichtigt","In Verteilung")))</f>
        <v/>
      </c>
      <c r="Y109" s="3" t="n"/>
      <c r="Z109" s="13">
        <f>IF(G109="","",IFERROR(VLOOKUP(G109,'Jahresübersicht'!$K$8:$L$15,2,FALSE),"Nicht zugeordnet"))</f>
        <v/>
      </c>
    </row>
    <row r="110" ht="34" customHeight="1">
      <c r="A110" s="2" t="n"/>
      <c r="B110" s="3" t="n"/>
      <c r="C110" s="3" t="n"/>
      <c r="D110" s="3" t="n"/>
      <c r="E110" s="3" t="n"/>
      <c r="F110" s="3" t="n"/>
      <c r="G110" s="2" t="n"/>
      <c r="H110" s="3" t="n"/>
      <c r="I110" s="3" t="n"/>
      <c r="J110" s="21" t="n"/>
      <c r="K110" s="21" t="n"/>
      <c r="L110" s="22" t="n"/>
      <c r="M110" s="22" t="n"/>
      <c r="N110" s="23">
        <f>IF(L110="","",L110+M110)</f>
        <v/>
      </c>
      <c r="O110" s="2" t="n"/>
      <c r="P110" s="2" t="n"/>
      <c r="Q110" s="2" t="n"/>
      <c r="R110" s="21" t="n"/>
      <c r="S110" s="24">
        <f>IF(OR(Q110="",R110=""),"",DATE(YEAR(R110)+Q110-1,12,31))</f>
        <v/>
      </c>
      <c r="T110" s="23">
        <f>IF(OR(N110="",Q110=""),"",IFERROR(N110/Q110,0))</f>
        <v/>
      </c>
      <c r="U110" s="23">
        <f>IF(T110="","",IFERROR(T110/12,0))</f>
        <v/>
      </c>
      <c r="V110" s="22" t="n"/>
      <c r="W110" s="23">
        <f>IF(N110="","",IFERROR(MAX(0,N110-V110),0))</f>
        <v/>
      </c>
      <c r="X110" s="8">
        <f>IF(N110="","",IF(Q110=1,"Sofortabzug",IF(W110&lt;=0,"Vollständig berücksichtigt","In Verteilung")))</f>
        <v/>
      </c>
      <c r="Y110" s="3" t="n"/>
      <c r="Z110" s="9">
        <f>IF(G110="","",IFERROR(VLOOKUP(G110,'Jahresübersicht'!$K$8:$L$15,2,FALSE),"Nicht zugeordnet"))</f>
        <v/>
      </c>
    </row>
    <row r="111" ht="34" customHeight="1">
      <c r="A111" s="2" t="n"/>
      <c r="B111" s="3" t="n"/>
      <c r="C111" s="3" t="n"/>
      <c r="D111" s="3" t="n"/>
      <c r="E111" s="3" t="n"/>
      <c r="F111" s="3" t="n"/>
      <c r="G111" s="2" t="n"/>
      <c r="H111" s="3" t="n"/>
      <c r="I111" s="3" t="n"/>
      <c r="J111" s="21" t="n"/>
      <c r="K111" s="21" t="n"/>
      <c r="L111" s="22" t="n"/>
      <c r="M111" s="22" t="n"/>
      <c r="N111" s="25">
        <f>IF(L111="","",L111+M111)</f>
        <v/>
      </c>
      <c r="O111" s="2" t="n"/>
      <c r="P111" s="2" t="n"/>
      <c r="Q111" s="2" t="n"/>
      <c r="R111" s="21" t="n"/>
      <c r="S111" s="26">
        <f>IF(OR(Q111="",R111=""),"",DATE(YEAR(R111)+Q111-1,12,31))</f>
        <v/>
      </c>
      <c r="T111" s="25">
        <f>IF(OR(N111="",Q111=""),"",IFERROR(N111/Q111,0))</f>
        <v/>
      </c>
      <c r="U111" s="25">
        <f>IF(T111="","",IFERROR(T111/12,0))</f>
        <v/>
      </c>
      <c r="V111" s="22" t="n"/>
      <c r="W111" s="25">
        <f>IF(N111="","",IFERROR(MAX(0,N111-V111),0))</f>
        <v/>
      </c>
      <c r="X111" s="12">
        <f>IF(N111="","",IF(Q111=1,"Sofortabzug",IF(W111&lt;=0,"Vollständig berücksichtigt","In Verteilung")))</f>
        <v/>
      </c>
      <c r="Y111" s="3" t="n"/>
      <c r="Z111" s="13">
        <f>IF(G111="","",IFERROR(VLOOKUP(G111,'Jahresübersicht'!$K$8:$L$15,2,FALSE),"Nicht zugeordnet"))</f>
        <v/>
      </c>
    </row>
    <row r="112" ht="34" customHeight="1">
      <c r="A112" s="2" t="n"/>
      <c r="B112" s="3" t="n"/>
      <c r="C112" s="3" t="n"/>
      <c r="D112" s="3" t="n"/>
      <c r="E112" s="3" t="n"/>
      <c r="F112" s="3" t="n"/>
      <c r="G112" s="2" t="n"/>
      <c r="H112" s="3" t="n"/>
      <c r="I112" s="3" t="n"/>
      <c r="J112" s="21" t="n"/>
      <c r="K112" s="21" t="n"/>
      <c r="L112" s="22" t="n"/>
      <c r="M112" s="22" t="n"/>
      <c r="N112" s="23">
        <f>IF(L112="","",L112+M112)</f>
        <v/>
      </c>
      <c r="O112" s="2" t="n"/>
      <c r="P112" s="2" t="n"/>
      <c r="Q112" s="2" t="n"/>
      <c r="R112" s="21" t="n"/>
      <c r="S112" s="24">
        <f>IF(OR(Q112="",R112=""),"",DATE(YEAR(R112)+Q112-1,12,31))</f>
        <v/>
      </c>
      <c r="T112" s="23">
        <f>IF(OR(N112="",Q112=""),"",IFERROR(N112/Q112,0))</f>
        <v/>
      </c>
      <c r="U112" s="23">
        <f>IF(T112="","",IFERROR(T112/12,0))</f>
        <v/>
      </c>
      <c r="V112" s="22" t="n"/>
      <c r="W112" s="23">
        <f>IF(N112="","",IFERROR(MAX(0,N112-V112),0))</f>
        <v/>
      </c>
      <c r="X112" s="8">
        <f>IF(N112="","",IF(Q112=1,"Sofortabzug",IF(W112&lt;=0,"Vollständig berücksichtigt","In Verteilung")))</f>
        <v/>
      </c>
      <c r="Y112" s="3" t="n"/>
      <c r="Z112" s="9">
        <f>IF(G112="","",IFERROR(VLOOKUP(G112,'Jahresübersicht'!$K$8:$L$15,2,FALSE),"Nicht zugeordnet"))</f>
        <v/>
      </c>
    </row>
    <row r="113" ht="34" customHeight="1">
      <c r="A113" s="2" t="n"/>
      <c r="B113" s="3" t="n"/>
      <c r="C113" s="3" t="n"/>
      <c r="D113" s="3" t="n"/>
      <c r="E113" s="3" t="n"/>
      <c r="F113" s="3" t="n"/>
      <c r="G113" s="2" t="n"/>
      <c r="H113" s="3" t="n"/>
      <c r="I113" s="3" t="n"/>
      <c r="J113" s="21" t="n"/>
      <c r="K113" s="21" t="n"/>
      <c r="L113" s="22" t="n"/>
      <c r="M113" s="22" t="n"/>
      <c r="N113" s="25">
        <f>IF(L113="","",L113+M113)</f>
        <v/>
      </c>
      <c r="O113" s="2" t="n"/>
      <c r="P113" s="2" t="n"/>
      <c r="Q113" s="2" t="n"/>
      <c r="R113" s="21" t="n"/>
      <c r="S113" s="26">
        <f>IF(OR(Q113="",R113=""),"",DATE(YEAR(R113)+Q113-1,12,31))</f>
        <v/>
      </c>
      <c r="T113" s="25">
        <f>IF(OR(N113="",Q113=""),"",IFERROR(N113/Q113,0))</f>
        <v/>
      </c>
      <c r="U113" s="25">
        <f>IF(T113="","",IFERROR(T113/12,0))</f>
        <v/>
      </c>
      <c r="V113" s="22" t="n"/>
      <c r="W113" s="25">
        <f>IF(N113="","",IFERROR(MAX(0,N113-V113),0))</f>
        <v/>
      </c>
      <c r="X113" s="12">
        <f>IF(N113="","",IF(Q113=1,"Sofortabzug",IF(W113&lt;=0,"Vollständig berücksichtigt","In Verteilung")))</f>
        <v/>
      </c>
      <c r="Y113" s="3" t="n"/>
      <c r="Z113" s="13">
        <f>IF(G113="","",IFERROR(VLOOKUP(G113,'Jahresübersicht'!$K$8:$L$15,2,FALSE),"Nicht zugeordnet"))</f>
        <v/>
      </c>
    </row>
    <row r="114" ht="34" customHeight="1">
      <c r="A114" s="2" t="n"/>
      <c r="B114" s="3" t="n"/>
      <c r="C114" s="3" t="n"/>
      <c r="D114" s="3" t="n"/>
      <c r="E114" s="3" t="n"/>
      <c r="F114" s="3" t="n"/>
      <c r="G114" s="2" t="n"/>
      <c r="H114" s="3" t="n"/>
      <c r="I114" s="3" t="n"/>
      <c r="J114" s="21" t="n"/>
      <c r="K114" s="21" t="n"/>
      <c r="L114" s="22" t="n"/>
      <c r="M114" s="22" t="n"/>
      <c r="N114" s="23">
        <f>IF(L114="","",L114+M114)</f>
        <v/>
      </c>
      <c r="O114" s="2" t="n"/>
      <c r="P114" s="2" t="n"/>
      <c r="Q114" s="2" t="n"/>
      <c r="R114" s="21" t="n"/>
      <c r="S114" s="24">
        <f>IF(OR(Q114="",R114=""),"",DATE(YEAR(R114)+Q114-1,12,31))</f>
        <v/>
      </c>
      <c r="T114" s="23">
        <f>IF(OR(N114="",Q114=""),"",IFERROR(N114/Q114,0))</f>
        <v/>
      </c>
      <c r="U114" s="23">
        <f>IF(T114="","",IFERROR(T114/12,0))</f>
        <v/>
      </c>
      <c r="V114" s="22" t="n"/>
      <c r="W114" s="23">
        <f>IF(N114="","",IFERROR(MAX(0,N114-V114),0))</f>
        <v/>
      </c>
      <c r="X114" s="8">
        <f>IF(N114="","",IF(Q114=1,"Sofortabzug",IF(W114&lt;=0,"Vollständig berücksichtigt","In Verteilung")))</f>
        <v/>
      </c>
      <c r="Y114" s="3" t="n"/>
      <c r="Z114" s="9">
        <f>IF(G114="","",IFERROR(VLOOKUP(G114,'Jahresübersicht'!$K$8:$L$15,2,FALSE),"Nicht zugeordnet"))</f>
        <v/>
      </c>
    </row>
    <row r="115" ht="34" customHeight="1">
      <c r="A115" s="2" t="n"/>
      <c r="B115" s="3" t="n"/>
      <c r="C115" s="3" t="n"/>
      <c r="D115" s="3" t="n"/>
      <c r="E115" s="3" t="n"/>
      <c r="F115" s="3" t="n"/>
      <c r="G115" s="2" t="n"/>
      <c r="H115" s="3" t="n"/>
      <c r="I115" s="3" t="n"/>
      <c r="J115" s="21" t="n"/>
      <c r="K115" s="21" t="n"/>
      <c r="L115" s="22" t="n"/>
      <c r="M115" s="22" t="n"/>
      <c r="N115" s="25">
        <f>IF(L115="","",L115+M115)</f>
        <v/>
      </c>
      <c r="O115" s="2" t="n"/>
      <c r="P115" s="2" t="n"/>
      <c r="Q115" s="2" t="n"/>
      <c r="R115" s="21" t="n"/>
      <c r="S115" s="26">
        <f>IF(OR(Q115="",R115=""),"",DATE(YEAR(R115)+Q115-1,12,31))</f>
        <v/>
      </c>
      <c r="T115" s="25">
        <f>IF(OR(N115="",Q115=""),"",IFERROR(N115/Q115,0))</f>
        <v/>
      </c>
      <c r="U115" s="25">
        <f>IF(T115="","",IFERROR(T115/12,0))</f>
        <v/>
      </c>
      <c r="V115" s="22" t="n"/>
      <c r="W115" s="25">
        <f>IF(N115="","",IFERROR(MAX(0,N115-V115),0))</f>
        <v/>
      </c>
      <c r="X115" s="12">
        <f>IF(N115="","",IF(Q115=1,"Sofortabzug",IF(W115&lt;=0,"Vollständig berücksichtigt","In Verteilung")))</f>
        <v/>
      </c>
      <c r="Y115" s="3" t="n"/>
      <c r="Z115" s="13">
        <f>IF(G115="","",IFERROR(VLOOKUP(G115,'Jahresübersicht'!$K$8:$L$15,2,FALSE),"Nicht zugeordnet"))</f>
        <v/>
      </c>
    </row>
    <row r="116" ht="34" customHeight="1">
      <c r="A116" s="2" t="n"/>
      <c r="B116" s="3" t="n"/>
      <c r="C116" s="3" t="n"/>
      <c r="D116" s="3" t="n"/>
      <c r="E116" s="3" t="n"/>
      <c r="F116" s="3" t="n"/>
      <c r="G116" s="2" t="n"/>
      <c r="H116" s="3" t="n"/>
      <c r="I116" s="3" t="n"/>
      <c r="J116" s="21" t="n"/>
      <c r="K116" s="21" t="n"/>
      <c r="L116" s="22" t="n"/>
      <c r="M116" s="22" t="n"/>
      <c r="N116" s="23">
        <f>IF(L116="","",L116+M116)</f>
        <v/>
      </c>
      <c r="O116" s="2" t="n"/>
      <c r="P116" s="2" t="n"/>
      <c r="Q116" s="2" t="n"/>
      <c r="R116" s="21" t="n"/>
      <c r="S116" s="24">
        <f>IF(OR(Q116="",R116=""),"",DATE(YEAR(R116)+Q116-1,12,31))</f>
        <v/>
      </c>
      <c r="T116" s="23">
        <f>IF(OR(N116="",Q116=""),"",IFERROR(N116/Q116,0))</f>
        <v/>
      </c>
      <c r="U116" s="23">
        <f>IF(T116="","",IFERROR(T116/12,0))</f>
        <v/>
      </c>
      <c r="V116" s="22" t="n"/>
      <c r="W116" s="23">
        <f>IF(N116="","",IFERROR(MAX(0,N116-V116),0))</f>
        <v/>
      </c>
      <c r="X116" s="8">
        <f>IF(N116="","",IF(Q116=1,"Sofortabzug",IF(W116&lt;=0,"Vollständig berücksichtigt","In Verteilung")))</f>
        <v/>
      </c>
      <c r="Y116" s="3" t="n"/>
      <c r="Z116" s="9">
        <f>IF(G116="","",IFERROR(VLOOKUP(G116,'Jahresübersicht'!$K$8:$L$15,2,FALSE),"Nicht zugeordnet"))</f>
        <v/>
      </c>
    </row>
    <row r="117" ht="34" customHeight="1">
      <c r="A117" s="2" t="n"/>
      <c r="B117" s="3" t="n"/>
      <c r="C117" s="3" t="n"/>
      <c r="D117" s="3" t="n"/>
      <c r="E117" s="3" t="n"/>
      <c r="F117" s="3" t="n"/>
      <c r="G117" s="2" t="n"/>
      <c r="H117" s="3" t="n"/>
      <c r="I117" s="3" t="n"/>
      <c r="J117" s="21" t="n"/>
      <c r="K117" s="21" t="n"/>
      <c r="L117" s="22" t="n"/>
      <c r="M117" s="22" t="n"/>
      <c r="N117" s="25">
        <f>IF(L117="","",L117+M117)</f>
        <v/>
      </c>
      <c r="O117" s="2" t="n"/>
      <c r="P117" s="2" t="n"/>
      <c r="Q117" s="2" t="n"/>
      <c r="R117" s="21" t="n"/>
      <c r="S117" s="26">
        <f>IF(OR(Q117="",R117=""),"",DATE(YEAR(R117)+Q117-1,12,31))</f>
        <v/>
      </c>
      <c r="T117" s="25">
        <f>IF(OR(N117="",Q117=""),"",IFERROR(N117/Q117,0))</f>
        <v/>
      </c>
      <c r="U117" s="25">
        <f>IF(T117="","",IFERROR(T117/12,0))</f>
        <v/>
      </c>
      <c r="V117" s="22" t="n"/>
      <c r="W117" s="25">
        <f>IF(N117="","",IFERROR(MAX(0,N117-V117),0))</f>
        <v/>
      </c>
      <c r="X117" s="12">
        <f>IF(N117="","",IF(Q117=1,"Sofortabzug",IF(W117&lt;=0,"Vollständig berücksichtigt","In Verteilung")))</f>
        <v/>
      </c>
      <c r="Y117" s="3" t="n"/>
      <c r="Z117" s="13">
        <f>IF(G117="","",IFERROR(VLOOKUP(G117,'Jahresübersicht'!$K$8:$L$15,2,FALSE),"Nicht zugeordnet"))</f>
        <v/>
      </c>
    </row>
    <row r="118" ht="34" customHeight="1">
      <c r="A118" s="2" t="n"/>
      <c r="B118" s="3" t="n"/>
      <c r="C118" s="3" t="n"/>
      <c r="D118" s="3" t="n"/>
      <c r="E118" s="3" t="n"/>
      <c r="F118" s="3" t="n"/>
      <c r="G118" s="2" t="n"/>
      <c r="H118" s="3" t="n"/>
      <c r="I118" s="3" t="n"/>
      <c r="J118" s="21" t="n"/>
      <c r="K118" s="21" t="n"/>
      <c r="L118" s="22" t="n"/>
      <c r="M118" s="22" t="n"/>
      <c r="N118" s="23">
        <f>IF(L118="","",L118+M118)</f>
        <v/>
      </c>
      <c r="O118" s="2" t="n"/>
      <c r="P118" s="2" t="n"/>
      <c r="Q118" s="2" t="n"/>
      <c r="R118" s="21" t="n"/>
      <c r="S118" s="24">
        <f>IF(OR(Q118="",R118=""),"",DATE(YEAR(R118)+Q118-1,12,31))</f>
        <v/>
      </c>
      <c r="T118" s="23">
        <f>IF(OR(N118="",Q118=""),"",IFERROR(N118/Q118,0))</f>
        <v/>
      </c>
      <c r="U118" s="23">
        <f>IF(T118="","",IFERROR(T118/12,0))</f>
        <v/>
      </c>
      <c r="V118" s="22" t="n"/>
      <c r="W118" s="23">
        <f>IF(N118="","",IFERROR(MAX(0,N118-V118),0))</f>
        <v/>
      </c>
      <c r="X118" s="8">
        <f>IF(N118="","",IF(Q118=1,"Sofortabzug",IF(W118&lt;=0,"Vollständig berücksichtigt","In Verteilung")))</f>
        <v/>
      </c>
      <c r="Y118" s="3" t="n"/>
      <c r="Z118" s="9">
        <f>IF(G118="","",IFERROR(VLOOKUP(G118,'Jahresübersicht'!$K$8:$L$15,2,FALSE),"Nicht zugeordnet"))</f>
        <v/>
      </c>
    </row>
    <row r="119" ht="34" customHeight="1">
      <c r="A119" s="2" t="n"/>
      <c r="B119" s="3" t="n"/>
      <c r="C119" s="3" t="n"/>
      <c r="D119" s="3" t="n"/>
      <c r="E119" s="3" t="n"/>
      <c r="F119" s="3" t="n"/>
      <c r="G119" s="2" t="n"/>
      <c r="H119" s="3" t="n"/>
      <c r="I119" s="3" t="n"/>
      <c r="J119" s="21" t="n"/>
      <c r="K119" s="21" t="n"/>
      <c r="L119" s="22" t="n"/>
      <c r="M119" s="22" t="n"/>
      <c r="N119" s="25">
        <f>IF(L119="","",L119+M119)</f>
        <v/>
      </c>
      <c r="O119" s="2" t="n"/>
      <c r="P119" s="2" t="n"/>
      <c r="Q119" s="2" t="n"/>
      <c r="R119" s="21" t="n"/>
      <c r="S119" s="26">
        <f>IF(OR(Q119="",R119=""),"",DATE(YEAR(R119)+Q119-1,12,31))</f>
        <v/>
      </c>
      <c r="T119" s="25">
        <f>IF(OR(N119="",Q119=""),"",IFERROR(N119/Q119,0))</f>
        <v/>
      </c>
      <c r="U119" s="25">
        <f>IF(T119="","",IFERROR(T119/12,0))</f>
        <v/>
      </c>
      <c r="V119" s="22" t="n"/>
      <c r="W119" s="25">
        <f>IF(N119="","",IFERROR(MAX(0,N119-V119),0))</f>
        <v/>
      </c>
      <c r="X119" s="12">
        <f>IF(N119="","",IF(Q119=1,"Sofortabzug",IF(W119&lt;=0,"Vollständig berücksichtigt","In Verteilung")))</f>
        <v/>
      </c>
      <c r="Y119" s="3" t="n"/>
      <c r="Z119" s="13">
        <f>IF(G119="","",IFERROR(VLOOKUP(G119,'Jahresübersicht'!$K$8:$L$15,2,FALSE),"Nicht zugeordnet"))</f>
        <v/>
      </c>
    </row>
    <row r="120" ht="34" customHeight="1">
      <c r="A120" s="2" t="n"/>
      <c r="B120" s="3" t="n"/>
      <c r="C120" s="3" t="n"/>
      <c r="D120" s="3" t="n"/>
      <c r="E120" s="3" t="n"/>
      <c r="F120" s="3" t="n"/>
      <c r="G120" s="2" t="n"/>
      <c r="H120" s="3" t="n"/>
      <c r="I120" s="3" t="n"/>
      <c r="J120" s="21" t="n"/>
      <c r="K120" s="21" t="n"/>
      <c r="L120" s="22" t="n"/>
      <c r="M120" s="22" t="n"/>
      <c r="N120" s="23">
        <f>IF(L120="","",L120+M120)</f>
        <v/>
      </c>
      <c r="O120" s="2" t="n"/>
      <c r="P120" s="2" t="n"/>
      <c r="Q120" s="2" t="n"/>
      <c r="R120" s="21" t="n"/>
      <c r="S120" s="24">
        <f>IF(OR(Q120="",R120=""),"",DATE(YEAR(R120)+Q120-1,12,31))</f>
        <v/>
      </c>
      <c r="T120" s="23">
        <f>IF(OR(N120="",Q120=""),"",IFERROR(N120/Q120,0))</f>
        <v/>
      </c>
      <c r="U120" s="23">
        <f>IF(T120="","",IFERROR(T120/12,0))</f>
        <v/>
      </c>
      <c r="V120" s="22" t="n"/>
      <c r="W120" s="23">
        <f>IF(N120="","",IFERROR(MAX(0,N120-V120),0))</f>
        <v/>
      </c>
      <c r="X120" s="8">
        <f>IF(N120="","",IF(Q120=1,"Sofortabzug",IF(W120&lt;=0,"Vollständig berücksichtigt","In Verteilung")))</f>
        <v/>
      </c>
      <c r="Y120" s="3" t="n"/>
      <c r="Z120" s="9">
        <f>IF(G120="","",IFERROR(VLOOKUP(G120,'Jahresübersicht'!$K$8:$L$15,2,FALSE),"Nicht zugeordnet"))</f>
        <v/>
      </c>
    </row>
    <row r="121" ht="34" customHeight="1">
      <c r="A121" s="2" t="n"/>
      <c r="B121" s="3" t="n"/>
      <c r="C121" s="3" t="n"/>
      <c r="D121" s="3" t="n"/>
      <c r="E121" s="3" t="n"/>
      <c r="F121" s="3" t="n"/>
      <c r="G121" s="2" t="n"/>
      <c r="H121" s="3" t="n"/>
      <c r="I121" s="3" t="n"/>
      <c r="J121" s="21" t="n"/>
      <c r="K121" s="21" t="n"/>
      <c r="L121" s="22" t="n"/>
      <c r="M121" s="22" t="n"/>
      <c r="N121" s="25">
        <f>IF(L121="","",L121+M121)</f>
        <v/>
      </c>
      <c r="O121" s="2" t="n"/>
      <c r="P121" s="2" t="n"/>
      <c r="Q121" s="2" t="n"/>
      <c r="R121" s="21" t="n"/>
      <c r="S121" s="26">
        <f>IF(OR(Q121="",R121=""),"",DATE(YEAR(R121)+Q121-1,12,31))</f>
        <v/>
      </c>
      <c r="T121" s="25">
        <f>IF(OR(N121="",Q121=""),"",IFERROR(N121/Q121,0))</f>
        <v/>
      </c>
      <c r="U121" s="25">
        <f>IF(T121="","",IFERROR(T121/12,0))</f>
        <v/>
      </c>
      <c r="V121" s="22" t="n"/>
      <c r="W121" s="25">
        <f>IF(N121="","",IFERROR(MAX(0,N121-V121),0))</f>
        <v/>
      </c>
      <c r="X121" s="12">
        <f>IF(N121="","",IF(Q121=1,"Sofortabzug",IF(W121&lt;=0,"Vollständig berücksichtigt","In Verteilung")))</f>
        <v/>
      </c>
      <c r="Y121" s="3" t="n"/>
      <c r="Z121" s="13">
        <f>IF(G121="","",IFERROR(VLOOKUP(G121,'Jahresübersicht'!$K$8:$L$15,2,FALSE),"Nicht zugeordnet"))</f>
        <v/>
      </c>
    </row>
    <row r="122" ht="34" customHeight="1">
      <c r="A122" s="2" t="n"/>
      <c r="B122" s="3" t="n"/>
      <c r="C122" s="3" t="n"/>
      <c r="D122" s="3" t="n"/>
      <c r="E122" s="3" t="n"/>
      <c r="F122" s="3" t="n"/>
      <c r="G122" s="2" t="n"/>
      <c r="H122" s="3" t="n"/>
      <c r="I122" s="3" t="n"/>
      <c r="J122" s="21" t="n"/>
      <c r="K122" s="21" t="n"/>
      <c r="L122" s="22" t="n"/>
      <c r="M122" s="22" t="n"/>
      <c r="N122" s="23">
        <f>IF(L122="","",L122+M122)</f>
        <v/>
      </c>
      <c r="O122" s="2" t="n"/>
      <c r="P122" s="2" t="n"/>
      <c r="Q122" s="2" t="n"/>
      <c r="R122" s="21" t="n"/>
      <c r="S122" s="24">
        <f>IF(OR(Q122="",R122=""),"",DATE(YEAR(R122)+Q122-1,12,31))</f>
        <v/>
      </c>
      <c r="T122" s="23">
        <f>IF(OR(N122="",Q122=""),"",IFERROR(N122/Q122,0))</f>
        <v/>
      </c>
      <c r="U122" s="23">
        <f>IF(T122="","",IFERROR(T122/12,0))</f>
        <v/>
      </c>
      <c r="V122" s="22" t="n"/>
      <c r="W122" s="23">
        <f>IF(N122="","",IFERROR(MAX(0,N122-V122),0))</f>
        <v/>
      </c>
      <c r="X122" s="8">
        <f>IF(N122="","",IF(Q122=1,"Sofortabzug",IF(W122&lt;=0,"Vollständig berücksichtigt","In Verteilung")))</f>
        <v/>
      </c>
      <c r="Y122" s="3" t="n"/>
      <c r="Z122" s="9">
        <f>IF(G122="","",IFERROR(VLOOKUP(G122,'Jahresübersicht'!$K$8:$L$15,2,FALSE),"Nicht zugeordnet"))</f>
        <v/>
      </c>
    </row>
    <row r="123" ht="34" customHeight="1">
      <c r="A123" s="2" t="n"/>
      <c r="B123" s="3" t="n"/>
      <c r="C123" s="3" t="n"/>
      <c r="D123" s="3" t="n"/>
      <c r="E123" s="3" t="n"/>
      <c r="F123" s="3" t="n"/>
      <c r="G123" s="2" t="n"/>
      <c r="H123" s="3" t="n"/>
      <c r="I123" s="3" t="n"/>
      <c r="J123" s="21" t="n"/>
      <c r="K123" s="21" t="n"/>
      <c r="L123" s="22" t="n"/>
      <c r="M123" s="22" t="n"/>
      <c r="N123" s="25">
        <f>IF(L123="","",L123+M123)</f>
        <v/>
      </c>
      <c r="O123" s="2" t="n"/>
      <c r="P123" s="2" t="n"/>
      <c r="Q123" s="2" t="n"/>
      <c r="R123" s="21" t="n"/>
      <c r="S123" s="26">
        <f>IF(OR(Q123="",R123=""),"",DATE(YEAR(R123)+Q123-1,12,31))</f>
        <v/>
      </c>
      <c r="T123" s="25">
        <f>IF(OR(N123="",Q123=""),"",IFERROR(N123/Q123,0))</f>
        <v/>
      </c>
      <c r="U123" s="25">
        <f>IF(T123="","",IFERROR(T123/12,0))</f>
        <v/>
      </c>
      <c r="V123" s="22" t="n"/>
      <c r="W123" s="25">
        <f>IF(N123="","",IFERROR(MAX(0,N123-V123),0))</f>
        <v/>
      </c>
      <c r="X123" s="12">
        <f>IF(N123="","",IF(Q123=1,"Sofortabzug",IF(W123&lt;=0,"Vollständig berücksichtigt","In Verteilung")))</f>
        <v/>
      </c>
      <c r="Y123" s="3" t="n"/>
      <c r="Z123" s="13">
        <f>IF(G123="","",IFERROR(VLOOKUP(G123,'Jahresübersicht'!$K$8:$L$15,2,FALSE),"Nicht zugeordnet"))</f>
        <v/>
      </c>
    </row>
    <row r="124" ht="34" customHeight="1">
      <c r="A124" s="2" t="n"/>
      <c r="B124" s="3" t="n"/>
      <c r="C124" s="3" t="n"/>
      <c r="D124" s="3" t="n"/>
      <c r="E124" s="3" t="n"/>
      <c r="F124" s="3" t="n"/>
      <c r="G124" s="2" t="n"/>
      <c r="H124" s="3" t="n"/>
      <c r="I124" s="3" t="n"/>
      <c r="J124" s="21" t="n"/>
      <c r="K124" s="21" t="n"/>
      <c r="L124" s="22" t="n"/>
      <c r="M124" s="22" t="n"/>
      <c r="N124" s="23">
        <f>IF(L124="","",L124+M124)</f>
        <v/>
      </c>
      <c r="O124" s="2" t="n"/>
      <c r="P124" s="2" t="n"/>
      <c r="Q124" s="2" t="n"/>
      <c r="R124" s="21" t="n"/>
      <c r="S124" s="24">
        <f>IF(OR(Q124="",R124=""),"",DATE(YEAR(R124)+Q124-1,12,31))</f>
        <v/>
      </c>
      <c r="T124" s="23">
        <f>IF(OR(N124="",Q124=""),"",IFERROR(N124/Q124,0))</f>
        <v/>
      </c>
      <c r="U124" s="23">
        <f>IF(T124="","",IFERROR(T124/12,0))</f>
        <v/>
      </c>
      <c r="V124" s="22" t="n"/>
      <c r="W124" s="23">
        <f>IF(N124="","",IFERROR(MAX(0,N124-V124),0))</f>
        <v/>
      </c>
      <c r="X124" s="8">
        <f>IF(N124="","",IF(Q124=1,"Sofortabzug",IF(W124&lt;=0,"Vollständig berücksichtigt","In Verteilung")))</f>
        <v/>
      </c>
      <c r="Y124" s="3" t="n"/>
      <c r="Z124" s="9">
        <f>IF(G124="","",IFERROR(VLOOKUP(G124,'Jahresübersicht'!$K$8:$L$15,2,FALSE),"Nicht zugeordnet"))</f>
        <v/>
      </c>
    </row>
    <row r="125" ht="34" customHeight="1">
      <c r="A125" s="2" t="n"/>
      <c r="B125" s="3" t="n"/>
      <c r="C125" s="3" t="n"/>
      <c r="D125" s="3" t="n"/>
      <c r="E125" s="3" t="n"/>
      <c r="F125" s="3" t="n"/>
      <c r="G125" s="2" t="n"/>
      <c r="H125" s="3" t="n"/>
      <c r="I125" s="3" t="n"/>
      <c r="J125" s="21" t="n"/>
      <c r="K125" s="21" t="n"/>
      <c r="L125" s="22" t="n"/>
      <c r="M125" s="22" t="n"/>
      <c r="N125" s="25">
        <f>IF(L125="","",L125+M125)</f>
        <v/>
      </c>
      <c r="O125" s="2" t="n"/>
      <c r="P125" s="2" t="n"/>
      <c r="Q125" s="2" t="n"/>
      <c r="R125" s="21" t="n"/>
      <c r="S125" s="26">
        <f>IF(OR(Q125="",R125=""),"",DATE(YEAR(R125)+Q125-1,12,31))</f>
        <v/>
      </c>
      <c r="T125" s="25">
        <f>IF(OR(N125="",Q125=""),"",IFERROR(N125/Q125,0))</f>
        <v/>
      </c>
      <c r="U125" s="25">
        <f>IF(T125="","",IFERROR(T125/12,0))</f>
        <v/>
      </c>
      <c r="V125" s="22" t="n"/>
      <c r="W125" s="25">
        <f>IF(N125="","",IFERROR(MAX(0,N125-V125),0))</f>
        <v/>
      </c>
      <c r="X125" s="12">
        <f>IF(N125="","",IF(Q125=1,"Sofortabzug",IF(W125&lt;=0,"Vollständig berücksichtigt","In Verteilung")))</f>
        <v/>
      </c>
      <c r="Y125" s="3" t="n"/>
      <c r="Z125" s="13">
        <f>IF(G125="","",IFERROR(VLOOKUP(G125,'Jahresübersicht'!$K$8:$L$15,2,FALSE),"Nicht zugeordnet"))</f>
        <v/>
      </c>
    </row>
    <row r="126" ht="34" customHeight="1">
      <c r="A126" s="2" t="n"/>
      <c r="B126" s="3" t="n"/>
      <c r="C126" s="3" t="n"/>
      <c r="D126" s="3" t="n"/>
      <c r="E126" s="3" t="n"/>
      <c r="F126" s="3" t="n"/>
      <c r="G126" s="2" t="n"/>
      <c r="H126" s="3" t="n"/>
      <c r="I126" s="3" t="n"/>
      <c r="J126" s="21" t="n"/>
      <c r="K126" s="21" t="n"/>
      <c r="L126" s="22" t="n"/>
      <c r="M126" s="22" t="n"/>
      <c r="N126" s="23">
        <f>IF(L126="","",L126+M126)</f>
        <v/>
      </c>
      <c r="O126" s="2" t="n"/>
      <c r="P126" s="2" t="n"/>
      <c r="Q126" s="2" t="n"/>
      <c r="R126" s="21" t="n"/>
      <c r="S126" s="24">
        <f>IF(OR(Q126="",R126=""),"",DATE(YEAR(R126)+Q126-1,12,31))</f>
        <v/>
      </c>
      <c r="T126" s="23">
        <f>IF(OR(N126="",Q126=""),"",IFERROR(N126/Q126,0))</f>
        <v/>
      </c>
      <c r="U126" s="23">
        <f>IF(T126="","",IFERROR(T126/12,0))</f>
        <v/>
      </c>
      <c r="V126" s="22" t="n"/>
      <c r="W126" s="23">
        <f>IF(N126="","",IFERROR(MAX(0,N126-V126),0))</f>
        <v/>
      </c>
      <c r="X126" s="8">
        <f>IF(N126="","",IF(Q126=1,"Sofortabzug",IF(W126&lt;=0,"Vollständig berücksichtigt","In Verteilung")))</f>
        <v/>
      </c>
      <c r="Y126" s="3" t="n"/>
      <c r="Z126" s="9">
        <f>IF(G126="","",IFERROR(VLOOKUP(G126,'Jahresübersicht'!$K$8:$L$15,2,FALSE),"Nicht zugeordnet"))</f>
        <v/>
      </c>
    </row>
  </sheetData>
  <autoFilter ref="A1:Z126"/>
  <conditionalFormatting sqref="L2:N126">
    <cfRule type="cellIs" priority="1" operator="lessThan" dxfId="0">
      <formula>0</formula>
    </cfRule>
  </conditionalFormatting>
  <conditionalFormatting sqref="V2:W126">
    <cfRule type="cellIs" priority="2" operator="lessThan" dxfId="0">
      <formula>0</formula>
    </cfRule>
  </conditionalFormatting>
  <conditionalFormatting sqref="L2:L126">
    <cfRule type="expression" priority="3" dxfId="0">
      <formula>AND($A2&lt;&gt;"",$L2="")</formula>
    </cfRule>
  </conditionalFormatting>
  <conditionalFormatting sqref="Q2:Q126">
    <cfRule type="expression" priority="4" dxfId="1">
      <formula>AND($A2&lt;&gt;"",OR($Q2&lt;1,$Q2&gt;5))</formula>
    </cfRule>
  </conditionalFormatting>
  <conditionalFormatting sqref="X2:X126">
    <cfRule type="expression" priority="5" dxfId="2">
      <formula>$X2="Sofortabzug"</formula>
    </cfRule>
    <cfRule type="expression" priority="6" dxfId="2">
      <formula>$X2="Vollständig berücksichtigt"</formula>
    </cfRule>
    <cfRule type="expression" priority="7" dxfId="3">
      <formula>$X2="In Verteilung"</formula>
    </cfRule>
  </conditionalFormatting>
  <dataValidations count="5">
    <dataValidation sqref="G2:G126" showErrorMessage="1" showInputMessage="1" allowBlank="1" type="list">
      <formula1>"Dach,Fassade,Heizung,Fenster,Sanitär,Elektro,Außenanlagen,Sonstiges"</formula1>
    </dataValidation>
    <dataValidation sqref="O2:P126" showErrorMessage="1" showInputMessage="1" allowBlank="1" type="list">
      <formula1>"Ja,Nein"</formula1>
    </dataValidation>
    <dataValidation sqref="Q2:Q126" showErrorMessage="1" showInputMessage="1" allowBlank="1" type="whole" operator="between">
      <formula1>1</formula1>
      <formula2>5</formula2>
    </dataValidation>
    <dataValidation sqref="J2:K126 R2:R126" showErrorMessage="1" showInputMessage="1" allowBlank="1" type="date" operator="between">
      <formula1>DATE(2000,1,1)</formula1>
      <formula2>DATE(2100,12,31)</formula2>
    </dataValidation>
    <dataValidation sqref="L2:M126 V2:V126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21" customWidth="1" min="3" max="3"/>
    <col width="24" customWidth="1" min="4" max="4"/>
    <col width="25" customWidth="1" min="5" max="5"/>
    <col width="23" customWidth="1" min="6" max="6"/>
    <col width="21" customWidth="1" min="7" max="7"/>
    <col width="18" customWidth="1" min="8" max="8"/>
    <col width="24" customWidth="1" min="9" max="9"/>
    <col width="4" customWidth="1" min="10" max="10"/>
    <col width="18" customWidth="1" min="11" max="11"/>
    <col width="43" customWidth="1" min="12" max="12"/>
  </cols>
  <sheetData>
    <row r="1" ht="28" customHeight="1">
      <c r="A1" s="14" t="inlineStr">
        <is>
          <t>Jahresübersicht – Erhaltungsaufwand und steuerliche Verteilung</t>
        </is>
      </c>
    </row>
    <row r="2"/>
    <row r="3">
      <c r="A3" s="15" t="inlineStr">
        <is>
          <t>Kennzahl</t>
        </is>
      </c>
      <c r="B3" s="15" t="inlineStr">
        <is>
          <t>Wert</t>
        </is>
      </c>
      <c r="D3" s="15" t="inlineStr">
        <is>
          <t>Kennzahl</t>
        </is>
      </c>
      <c r="E3" s="15" t="inlineStr">
        <is>
          <t>Wert</t>
        </is>
      </c>
    </row>
    <row r="4">
      <c r="A4" s="16" t="inlineStr">
        <is>
          <t>Gesamtaufwand brutto</t>
        </is>
      </c>
      <c r="B4" s="23">
        <f>SUM('Erhaltungsaufwand'!$N$2:$N$126)</f>
        <v/>
      </c>
      <c r="D4" s="16" t="inlineStr">
        <is>
          <t>Anzahl Maßnahmen</t>
        </is>
      </c>
      <c r="E4" s="17">
        <f>COUNTIF('Erhaltungsaufwand'!$A$2:$A$126,"&lt;&gt;")</f>
        <v/>
      </c>
    </row>
    <row r="5">
      <c r="A5" s="18" t="inlineStr">
        <is>
          <t>Durchschnittlicher Aufwand je Maßnahme</t>
        </is>
      </c>
      <c r="B5" s="25">
        <f>IFERROR(AVERAGE('Erhaltungsaufwand'!$N$2:$N$10),0)</f>
        <v/>
      </c>
      <c r="D5" s="18" t="inlineStr">
        <is>
          <t>Offener Restbetrag</t>
        </is>
      </c>
      <c r="E5" s="25">
        <f>SUM('Erhaltungsaufwand'!$W$2:$W$126)</f>
        <v/>
      </c>
    </row>
    <row r="6"/>
    <row r="7">
      <c r="A7" s="1" t="inlineStr">
        <is>
          <t>Jahr</t>
        </is>
      </c>
      <c r="B7" s="1" t="inlineStr">
        <is>
          <t>Gesamtaufwand brutto (€)</t>
        </is>
      </c>
      <c r="C7" s="1" t="inlineStr">
        <is>
          <t>Sofort abzugsfähig (€)</t>
        </is>
      </c>
      <c r="D7" s="1" t="inlineStr">
        <is>
          <t>Verteilte Aufwendungen (€)</t>
        </is>
      </c>
      <c r="E7" s="1" t="inlineStr">
        <is>
          <t>Geplanter Abzug im Jahr (€)</t>
        </is>
      </c>
      <c r="F7" s="1" t="inlineStr">
        <is>
          <t>Bereits berücksichtigt (€)</t>
        </is>
      </c>
      <c r="G7" s="1" t="inlineStr">
        <is>
          <t>Offener Restbetrag (€)</t>
        </is>
      </c>
      <c r="H7" s="1" t="inlineStr">
        <is>
          <t>Anzahl Maßnahmen</t>
        </is>
      </c>
      <c r="I7" s="1" t="inlineStr">
        <is>
          <t>Anteil am Gesamtaufwand (%)</t>
        </is>
      </c>
      <c r="K7" s="1" t="inlineStr">
        <is>
          <t>Kategorie</t>
        </is>
      </c>
      <c r="L7" s="1" t="inlineStr">
        <is>
          <t>Steuerlicher Prüfhinweis</t>
        </is>
      </c>
    </row>
    <row r="8" ht="26" customHeight="1">
      <c r="A8" s="8" t="n">
        <v>2026</v>
      </c>
      <c r="B8" s="23">
        <f>SUMIFS('Erhaltungsaufwand'!$N$2:$N$126,'Erhaltungsaufwand'!$K$2:$K$126,"&gt;="&amp;DATE($A8,1,1),'Erhaltungsaufwand'!$K$2:$K$126,"&lt;="&amp;DATE($A8,12,31))</f>
        <v/>
      </c>
      <c r="C8" s="23">
        <f>SUMIFS('Erhaltungsaufwand'!$N$2:$N$126,'Erhaltungsaufwand'!$Q$2:$Q$126,1,'Erhaltungsaufwand'!$K$2:$K$126,"&gt;="&amp;DATE($A8,1,1),'Erhaltungsaufwand'!$K$2:$K$126,"&lt;="&amp;DATE($A8,12,31))</f>
        <v/>
      </c>
      <c r="D8" s="23">
        <f>SUMIFS('Erhaltungsaufwand'!$T$2:$T$126,'Erhaltungsaufwand'!$Q$2:$Q$126,"&gt;1",'Erhaltungsaufwand'!$R$2:$R$126,"&lt;="&amp;DATE($A8,12,31),'Erhaltungsaufwand'!$S$2:$S$126,"&gt;="&amp;DATE($A8,1,1))</f>
        <v/>
      </c>
      <c r="E8" s="23">
        <f>C8+D8</f>
        <v/>
      </c>
      <c r="F8" s="23">
        <f>SUMIFS('Erhaltungsaufwand'!$V$2:$V$126,'Erhaltungsaufwand'!$R$2:$R$126,"&lt;="&amp;DATE($A8,12,31),'Erhaltungsaufwand'!$S$2:$S$126,"&gt;="&amp;DATE($A8,1,1))</f>
        <v/>
      </c>
      <c r="G8" s="23">
        <f>SUMIFS('Erhaltungsaufwand'!$W$2:$W$126,'Erhaltungsaufwand'!$R$2:$R$126,"&lt;="&amp;DATE($A8,12,31),'Erhaltungsaufwand'!$S$2:$S$126,"&gt;="&amp;DATE($A8,1,1))</f>
        <v/>
      </c>
      <c r="H8" s="8">
        <f>COUNTIFS('Erhaltungsaufwand'!$R$2:$R$126,"&lt;="&amp;DATE($A8,12,31),'Erhaltungsaufwand'!$S$2:$S$126,"&gt;="&amp;DATE($A8,1,1))</f>
        <v/>
      </c>
      <c r="I8" s="19">
        <f>IFERROR(B8/SUM($B$8:$B$101),0)</f>
        <v/>
      </c>
      <c r="K8" s="9" t="inlineStr">
        <is>
          <t>Dach</t>
        </is>
      </c>
      <c r="L8" s="9" t="inlineStr">
        <is>
          <t>Erhaltungsaufwand von Herstellungskosten abgrenzen</t>
        </is>
      </c>
    </row>
    <row r="9" ht="26" customHeight="1">
      <c r="A9" s="12" t="n">
        <v>2027</v>
      </c>
      <c r="B9" s="25">
        <f>SUMIFS('Erhaltungsaufwand'!$N$2:$N$126,'Erhaltungsaufwand'!$K$2:$K$126,"&gt;="&amp;DATE($A9,1,1),'Erhaltungsaufwand'!$K$2:$K$126,"&lt;="&amp;DATE($A9,12,31))</f>
        <v/>
      </c>
      <c r="C9" s="25">
        <f>SUMIFS('Erhaltungsaufwand'!$N$2:$N$126,'Erhaltungsaufwand'!$Q$2:$Q$126,1,'Erhaltungsaufwand'!$K$2:$K$126,"&gt;="&amp;DATE($A9,1,1),'Erhaltungsaufwand'!$K$2:$K$126,"&lt;="&amp;DATE($A9,12,31))</f>
        <v/>
      </c>
      <c r="D9" s="25">
        <f>SUMIFS('Erhaltungsaufwand'!$T$2:$T$126,'Erhaltungsaufwand'!$Q$2:$Q$126,"&gt;1",'Erhaltungsaufwand'!$R$2:$R$126,"&lt;="&amp;DATE($A9,12,31),'Erhaltungsaufwand'!$S$2:$S$126,"&gt;="&amp;DATE($A9,1,1))</f>
        <v/>
      </c>
      <c r="E9" s="25">
        <f>C9+D9</f>
        <v/>
      </c>
      <c r="F9" s="25">
        <f>SUMIFS('Erhaltungsaufwand'!$V$2:$V$126,'Erhaltungsaufwand'!$R$2:$R$126,"&lt;="&amp;DATE($A9,12,31),'Erhaltungsaufwand'!$S$2:$S$126,"&gt;="&amp;DATE($A9,1,1))</f>
        <v/>
      </c>
      <c r="G9" s="25">
        <f>SUMIFS('Erhaltungsaufwand'!$W$2:$W$126,'Erhaltungsaufwand'!$R$2:$R$126,"&lt;="&amp;DATE($A9,12,31),'Erhaltungsaufwand'!$S$2:$S$126,"&gt;="&amp;DATE($A9,1,1))</f>
        <v/>
      </c>
      <c r="H9" s="12">
        <f>COUNTIFS('Erhaltungsaufwand'!$R$2:$R$126,"&lt;="&amp;DATE($A9,12,31),'Erhaltungsaufwand'!$S$2:$S$126,"&gt;="&amp;DATE($A9,1,1))</f>
        <v/>
      </c>
      <c r="I9" s="20">
        <f>IFERROR(B9/SUM($B$8:$B$101),0)</f>
        <v/>
      </c>
      <c r="K9" s="13" t="inlineStr">
        <is>
          <t>Fassade</t>
        </is>
      </c>
      <c r="L9" s="13" t="inlineStr">
        <is>
          <t>Rechnungspositionen und Umfang dokumentieren</t>
        </is>
      </c>
    </row>
    <row r="10" ht="26" customHeight="1">
      <c r="A10" s="8" t="n">
        <v>2028</v>
      </c>
      <c r="B10" s="23">
        <f>SUMIFS('Erhaltungsaufwand'!$N$2:$N$126,'Erhaltungsaufwand'!$K$2:$K$126,"&gt;="&amp;DATE($A10,1,1),'Erhaltungsaufwand'!$K$2:$K$126,"&lt;="&amp;DATE($A10,12,31))</f>
        <v/>
      </c>
      <c r="C10" s="23">
        <f>SUMIFS('Erhaltungsaufwand'!$N$2:$N$126,'Erhaltungsaufwand'!$Q$2:$Q$126,1,'Erhaltungsaufwand'!$K$2:$K$126,"&gt;="&amp;DATE($A10,1,1),'Erhaltungsaufwand'!$K$2:$K$126,"&lt;="&amp;DATE($A10,12,31))</f>
        <v/>
      </c>
      <c r="D10" s="23">
        <f>SUMIFS('Erhaltungsaufwand'!$T$2:$T$126,'Erhaltungsaufwand'!$Q$2:$Q$126,"&gt;1",'Erhaltungsaufwand'!$R$2:$R$126,"&lt;="&amp;DATE($A10,12,31),'Erhaltungsaufwand'!$S$2:$S$126,"&gt;="&amp;DATE($A10,1,1))</f>
        <v/>
      </c>
      <c r="E10" s="23">
        <f>C10+D10</f>
        <v/>
      </c>
      <c r="F10" s="23">
        <f>SUMIFS('Erhaltungsaufwand'!$V$2:$V$126,'Erhaltungsaufwand'!$R$2:$R$126,"&lt;="&amp;DATE($A10,12,31),'Erhaltungsaufwand'!$S$2:$S$126,"&gt;="&amp;DATE($A10,1,1))</f>
        <v/>
      </c>
      <c r="G10" s="23">
        <f>SUMIFS('Erhaltungsaufwand'!$W$2:$W$126,'Erhaltungsaufwand'!$R$2:$R$126,"&lt;="&amp;DATE($A10,12,31),'Erhaltungsaufwand'!$S$2:$S$126,"&gt;="&amp;DATE($A10,1,1))</f>
        <v/>
      </c>
      <c r="H10" s="8">
        <f>COUNTIFS('Erhaltungsaufwand'!$R$2:$R$126,"&lt;="&amp;DATE($A10,12,31),'Erhaltungsaufwand'!$S$2:$S$126,"&gt;="&amp;DATE($A10,1,1))</f>
        <v/>
      </c>
      <c r="I10" s="19">
        <f>IFERROR(B10/SUM($B$8:$B$101),0)</f>
        <v/>
      </c>
      <c r="K10" s="9" t="inlineStr">
        <is>
          <t>Heizung</t>
        </is>
      </c>
      <c r="L10" s="9" t="inlineStr">
        <is>
          <t>Instandsetzung und Modernisierung getrennt prüfen</t>
        </is>
      </c>
    </row>
    <row r="11" ht="26" customHeight="1">
      <c r="A11" s="12" t="n">
        <v>2029</v>
      </c>
      <c r="B11" s="25">
        <f>SUMIFS('Erhaltungsaufwand'!$N$2:$N$126,'Erhaltungsaufwand'!$K$2:$K$126,"&gt;="&amp;DATE($A11,1,1),'Erhaltungsaufwand'!$K$2:$K$126,"&lt;="&amp;DATE($A11,12,31))</f>
        <v/>
      </c>
      <c r="C11" s="25">
        <f>SUMIFS('Erhaltungsaufwand'!$N$2:$N$126,'Erhaltungsaufwand'!$Q$2:$Q$126,1,'Erhaltungsaufwand'!$K$2:$K$126,"&gt;="&amp;DATE($A11,1,1),'Erhaltungsaufwand'!$K$2:$K$126,"&lt;="&amp;DATE($A11,12,31))</f>
        <v/>
      </c>
      <c r="D11" s="25">
        <f>SUMIFS('Erhaltungsaufwand'!$T$2:$T$126,'Erhaltungsaufwand'!$Q$2:$Q$126,"&gt;1",'Erhaltungsaufwand'!$R$2:$R$126,"&lt;="&amp;DATE($A11,12,31),'Erhaltungsaufwand'!$S$2:$S$126,"&gt;="&amp;DATE($A11,1,1))</f>
        <v/>
      </c>
      <c r="E11" s="25">
        <f>C11+D11</f>
        <v/>
      </c>
      <c r="F11" s="25">
        <f>SUMIFS('Erhaltungsaufwand'!$V$2:$V$126,'Erhaltungsaufwand'!$R$2:$R$126,"&lt;="&amp;DATE($A11,12,31),'Erhaltungsaufwand'!$S$2:$S$126,"&gt;="&amp;DATE($A11,1,1))</f>
        <v/>
      </c>
      <c r="G11" s="25">
        <f>SUMIFS('Erhaltungsaufwand'!$W$2:$W$126,'Erhaltungsaufwand'!$R$2:$R$126,"&lt;="&amp;DATE($A11,12,31),'Erhaltungsaufwand'!$S$2:$S$126,"&gt;="&amp;DATE($A11,1,1))</f>
        <v/>
      </c>
      <c r="H11" s="12">
        <f>COUNTIFS('Erhaltungsaufwand'!$R$2:$R$126,"&lt;="&amp;DATE($A11,12,31),'Erhaltungsaufwand'!$S$2:$S$126,"&gt;="&amp;DATE($A11,1,1))</f>
        <v/>
      </c>
      <c r="I11" s="20">
        <f>IFERROR(B11/SUM($B$8:$B$101),0)</f>
        <v/>
      </c>
      <c r="K11" s="13" t="inlineStr">
        <is>
          <t>Fenster</t>
        </is>
      </c>
      <c r="L11" s="13" t="inlineStr">
        <is>
          <t>Einzelfallbezogene steuerliche Zuordnung prüfen</t>
        </is>
      </c>
    </row>
    <row r="12" ht="26" customHeight="1">
      <c r="A12" s="8" t="n">
        <v>2030</v>
      </c>
      <c r="B12" s="23">
        <f>SUMIFS('Erhaltungsaufwand'!$N$2:$N$126,'Erhaltungsaufwand'!$K$2:$K$126,"&gt;="&amp;DATE($A12,1,1),'Erhaltungsaufwand'!$K$2:$K$126,"&lt;="&amp;DATE($A12,12,31))</f>
        <v/>
      </c>
      <c r="C12" s="23">
        <f>SUMIFS('Erhaltungsaufwand'!$N$2:$N$126,'Erhaltungsaufwand'!$Q$2:$Q$126,1,'Erhaltungsaufwand'!$K$2:$K$126,"&gt;="&amp;DATE($A12,1,1),'Erhaltungsaufwand'!$K$2:$K$126,"&lt;="&amp;DATE($A12,12,31))</f>
        <v/>
      </c>
      <c r="D12" s="23">
        <f>SUMIFS('Erhaltungsaufwand'!$T$2:$T$126,'Erhaltungsaufwand'!$Q$2:$Q$126,"&gt;1",'Erhaltungsaufwand'!$R$2:$R$126,"&lt;="&amp;DATE($A12,12,31),'Erhaltungsaufwand'!$S$2:$S$126,"&gt;="&amp;DATE($A12,1,1))</f>
        <v/>
      </c>
      <c r="E12" s="23">
        <f>C12+D12</f>
        <v/>
      </c>
      <c r="F12" s="23">
        <f>SUMIFS('Erhaltungsaufwand'!$V$2:$V$126,'Erhaltungsaufwand'!$R$2:$R$126,"&lt;="&amp;DATE($A12,12,31),'Erhaltungsaufwand'!$S$2:$S$126,"&gt;="&amp;DATE($A12,1,1))</f>
        <v/>
      </c>
      <c r="G12" s="23">
        <f>SUMIFS('Erhaltungsaufwand'!$W$2:$W$126,'Erhaltungsaufwand'!$R$2:$R$126,"&lt;="&amp;DATE($A12,12,31),'Erhaltungsaufwand'!$S$2:$S$126,"&gt;="&amp;DATE($A12,1,1))</f>
        <v/>
      </c>
      <c r="H12" s="8">
        <f>COUNTIFS('Erhaltungsaufwand'!$R$2:$R$126,"&lt;="&amp;DATE($A12,12,31),'Erhaltungsaufwand'!$S$2:$S$126,"&gt;="&amp;DATE($A12,1,1))</f>
        <v/>
      </c>
      <c r="I12" s="19">
        <f>IFERROR(B12/SUM($B$8:$B$101),0)</f>
        <v/>
      </c>
      <c r="K12" s="9" t="inlineStr">
        <is>
          <t>Sanitär</t>
        </is>
      </c>
      <c r="L12" s="9" t="inlineStr">
        <is>
          <t>Reparatur und grundlegende Erneuerung abgrenzen</t>
        </is>
      </c>
    </row>
    <row r="13" ht="26" customHeight="1">
      <c r="A13" s="12" t="n">
        <v>2031</v>
      </c>
      <c r="B13" s="25">
        <f>SUMIFS('Erhaltungsaufwand'!$N$2:$N$126,'Erhaltungsaufwand'!$K$2:$K$126,"&gt;="&amp;DATE($A13,1,1),'Erhaltungsaufwand'!$K$2:$K$126,"&lt;="&amp;DATE($A13,12,31))</f>
        <v/>
      </c>
      <c r="C13" s="25">
        <f>SUMIFS('Erhaltungsaufwand'!$N$2:$N$126,'Erhaltungsaufwand'!$Q$2:$Q$126,1,'Erhaltungsaufwand'!$K$2:$K$126,"&gt;="&amp;DATE($A13,1,1),'Erhaltungsaufwand'!$K$2:$K$126,"&lt;="&amp;DATE($A13,12,31))</f>
        <v/>
      </c>
      <c r="D13" s="25">
        <f>SUMIFS('Erhaltungsaufwand'!$T$2:$T$126,'Erhaltungsaufwand'!$Q$2:$Q$126,"&gt;1",'Erhaltungsaufwand'!$R$2:$R$126,"&lt;="&amp;DATE($A13,12,31),'Erhaltungsaufwand'!$S$2:$S$126,"&gt;="&amp;DATE($A13,1,1))</f>
        <v/>
      </c>
      <c r="E13" s="25">
        <f>C13+D13</f>
        <v/>
      </c>
      <c r="F13" s="25">
        <f>SUMIFS('Erhaltungsaufwand'!$V$2:$V$126,'Erhaltungsaufwand'!$R$2:$R$126,"&lt;="&amp;DATE($A13,12,31),'Erhaltungsaufwand'!$S$2:$S$126,"&gt;="&amp;DATE($A13,1,1))</f>
        <v/>
      </c>
      <c r="G13" s="25">
        <f>SUMIFS('Erhaltungsaufwand'!$W$2:$W$126,'Erhaltungsaufwand'!$R$2:$R$126,"&lt;="&amp;DATE($A13,12,31),'Erhaltungsaufwand'!$S$2:$S$126,"&gt;="&amp;DATE($A13,1,1))</f>
        <v/>
      </c>
      <c r="H13" s="12">
        <f>COUNTIFS('Erhaltungsaufwand'!$R$2:$R$126,"&lt;="&amp;DATE($A13,12,31),'Erhaltungsaufwand'!$S$2:$S$126,"&gt;="&amp;DATE($A13,1,1))</f>
        <v/>
      </c>
      <c r="I13" s="20">
        <f>IFERROR(B13/SUM($B$8:$B$101),0)</f>
        <v/>
      </c>
      <c r="K13" s="13" t="inlineStr">
        <is>
          <t>Elektro</t>
        </is>
      </c>
      <c r="L13" s="13" t="inlineStr">
        <is>
          <t>Technische Unterlagen und Rechnungen aufbewahren</t>
        </is>
      </c>
    </row>
    <row r="14" ht="26" customHeight="1">
      <c r="A14" s="8" t="n">
        <v>2032</v>
      </c>
      <c r="B14" s="23">
        <f>SUMIFS('Erhaltungsaufwand'!$N$2:$N$126,'Erhaltungsaufwand'!$K$2:$K$126,"&gt;="&amp;DATE($A14,1,1),'Erhaltungsaufwand'!$K$2:$K$126,"&lt;="&amp;DATE($A14,12,31))</f>
        <v/>
      </c>
      <c r="C14" s="23">
        <f>SUMIFS('Erhaltungsaufwand'!$N$2:$N$126,'Erhaltungsaufwand'!$Q$2:$Q$126,1,'Erhaltungsaufwand'!$K$2:$K$126,"&gt;="&amp;DATE($A14,1,1),'Erhaltungsaufwand'!$K$2:$K$126,"&lt;="&amp;DATE($A14,12,31))</f>
        <v/>
      </c>
      <c r="D14" s="23">
        <f>SUMIFS('Erhaltungsaufwand'!$T$2:$T$126,'Erhaltungsaufwand'!$Q$2:$Q$126,"&gt;1",'Erhaltungsaufwand'!$R$2:$R$126,"&lt;="&amp;DATE($A14,12,31),'Erhaltungsaufwand'!$S$2:$S$126,"&gt;="&amp;DATE($A14,1,1))</f>
        <v/>
      </c>
      <c r="E14" s="23">
        <f>C14+D14</f>
        <v/>
      </c>
      <c r="F14" s="23">
        <f>SUMIFS('Erhaltungsaufwand'!$V$2:$V$126,'Erhaltungsaufwand'!$R$2:$R$126,"&lt;="&amp;DATE($A14,12,31),'Erhaltungsaufwand'!$S$2:$S$126,"&gt;="&amp;DATE($A14,1,1))</f>
        <v/>
      </c>
      <c r="G14" s="23">
        <f>SUMIFS('Erhaltungsaufwand'!$W$2:$W$126,'Erhaltungsaufwand'!$R$2:$R$126,"&lt;="&amp;DATE($A14,12,31),'Erhaltungsaufwand'!$S$2:$S$126,"&gt;="&amp;DATE($A14,1,1))</f>
        <v/>
      </c>
      <c r="H14" s="8">
        <f>COUNTIFS('Erhaltungsaufwand'!$R$2:$R$126,"&lt;="&amp;DATE($A14,12,31),'Erhaltungsaufwand'!$S$2:$S$126,"&gt;="&amp;DATE($A14,1,1))</f>
        <v/>
      </c>
      <c r="I14" s="19">
        <f>IFERROR(B14/SUM($B$8:$B$101),0)</f>
        <v/>
      </c>
      <c r="K14" s="9" t="inlineStr">
        <is>
          <t>Außenanlagen</t>
        </is>
      </c>
      <c r="L14" s="9" t="inlineStr">
        <is>
          <t>Mietrechtliche Umlage gesondert beurteilen</t>
        </is>
      </c>
    </row>
    <row r="15" ht="26" customHeight="1">
      <c r="A15" s="12" t="n">
        <v>2033</v>
      </c>
      <c r="B15" s="25">
        <f>SUMIFS('Erhaltungsaufwand'!$N$2:$N$126,'Erhaltungsaufwand'!$K$2:$K$126,"&gt;="&amp;DATE($A15,1,1),'Erhaltungsaufwand'!$K$2:$K$126,"&lt;="&amp;DATE($A15,12,31))</f>
        <v/>
      </c>
      <c r="C15" s="25">
        <f>SUMIFS('Erhaltungsaufwand'!$N$2:$N$126,'Erhaltungsaufwand'!$Q$2:$Q$126,1,'Erhaltungsaufwand'!$K$2:$K$126,"&gt;="&amp;DATE($A15,1,1),'Erhaltungsaufwand'!$K$2:$K$126,"&lt;="&amp;DATE($A15,12,31))</f>
        <v/>
      </c>
      <c r="D15" s="25">
        <f>SUMIFS('Erhaltungsaufwand'!$T$2:$T$126,'Erhaltungsaufwand'!$Q$2:$Q$126,"&gt;1",'Erhaltungsaufwand'!$R$2:$R$126,"&lt;="&amp;DATE($A15,12,31),'Erhaltungsaufwand'!$S$2:$S$126,"&gt;="&amp;DATE($A15,1,1))</f>
        <v/>
      </c>
      <c r="E15" s="25">
        <f>C15+D15</f>
        <v/>
      </c>
      <c r="F15" s="25">
        <f>SUMIFS('Erhaltungsaufwand'!$V$2:$V$126,'Erhaltungsaufwand'!$R$2:$R$126,"&lt;="&amp;DATE($A15,12,31),'Erhaltungsaufwand'!$S$2:$S$126,"&gt;="&amp;DATE($A15,1,1))</f>
        <v/>
      </c>
      <c r="G15" s="25">
        <f>SUMIFS('Erhaltungsaufwand'!$W$2:$W$126,'Erhaltungsaufwand'!$R$2:$R$126,"&lt;="&amp;DATE($A15,12,31),'Erhaltungsaufwand'!$S$2:$S$126,"&gt;="&amp;DATE($A15,1,1))</f>
        <v/>
      </c>
      <c r="H15" s="12">
        <f>COUNTIFS('Erhaltungsaufwand'!$R$2:$R$126,"&lt;="&amp;DATE($A15,12,31),'Erhaltungsaufwand'!$S$2:$S$126,"&gt;="&amp;DATE($A15,1,1))</f>
        <v/>
      </c>
      <c r="I15" s="20">
        <f>IFERROR(B15/SUM($B$8:$B$101),0)</f>
        <v/>
      </c>
      <c r="K15" s="13" t="inlineStr">
        <is>
          <t>Sonstiges</t>
        </is>
      </c>
      <c r="L15" s="13" t="inlineStr">
        <is>
          <t>Steuerliche Einordnung mit Beratung abstimmen</t>
        </is>
      </c>
    </row>
    <row r="16" ht="26" customHeight="1">
      <c r="A16" s="8" t="n">
        <v>2034</v>
      </c>
      <c r="B16" s="23">
        <f>SUMIFS('Erhaltungsaufwand'!$N$2:$N$126,'Erhaltungsaufwand'!$K$2:$K$126,"&gt;="&amp;DATE($A16,1,1),'Erhaltungsaufwand'!$K$2:$K$126,"&lt;="&amp;DATE($A16,12,31))</f>
        <v/>
      </c>
      <c r="C16" s="23">
        <f>SUMIFS('Erhaltungsaufwand'!$N$2:$N$126,'Erhaltungsaufwand'!$Q$2:$Q$126,1,'Erhaltungsaufwand'!$K$2:$K$126,"&gt;="&amp;DATE($A16,1,1),'Erhaltungsaufwand'!$K$2:$K$126,"&lt;="&amp;DATE($A16,12,31))</f>
        <v/>
      </c>
      <c r="D16" s="23">
        <f>SUMIFS('Erhaltungsaufwand'!$T$2:$T$126,'Erhaltungsaufwand'!$Q$2:$Q$126,"&gt;1",'Erhaltungsaufwand'!$R$2:$R$126,"&lt;="&amp;DATE($A16,12,31),'Erhaltungsaufwand'!$S$2:$S$126,"&gt;="&amp;DATE($A16,1,1))</f>
        <v/>
      </c>
      <c r="E16" s="23">
        <f>C16+D16</f>
        <v/>
      </c>
      <c r="F16" s="23">
        <f>SUMIFS('Erhaltungsaufwand'!$V$2:$V$126,'Erhaltungsaufwand'!$R$2:$R$126,"&lt;="&amp;DATE($A16,12,31),'Erhaltungsaufwand'!$S$2:$S$126,"&gt;="&amp;DATE($A16,1,1))</f>
        <v/>
      </c>
      <c r="G16" s="23">
        <f>SUMIFS('Erhaltungsaufwand'!$W$2:$W$126,'Erhaltungsaufwand'!$R$2:$R$126,"&lt;="&amp;DATE($A16,12,31),'Erhaltungsaufwand'!$S$2:$S$126,"&gt;="&amp;DATE($A16,1,1))</f>
        <v/>
      </c>
      <c r="H16" s="8">
        <f>COUNTIFS('Erhaltungsaufwand'!$R$2:$R$126,"&lt;="&amp;DATE($A16,12,31),'Erhaltungsaufwand'!$S$2:$S$126,"&gt;="&amp;DATE($A16,1,1))</f>
        <v/>
      </c>
      <c r="I16" s="19">
        <f>IFERROR(B16/SUM($B$8:$B$101),0)</f>
        <v/>
      </c>
    </row>
    <row r="17" ht="26" customHeight="1">
      <c r="A17" s="12" t="n">
        <v>2035</v>
      </c>
      <c r="B17" s="25">
        <f>SUMIFS('Erhaltungsaufwand'!$N$2:$N$126,'Erhaltungsaufwand'!$K$2:$K$126,"&gt;="&amp;DATE($A17,1,1),'Erhaltungsaufwand'!$K$2:$K$126,"&lt;="&amp;DATE($A17,12,31))</f>
        <v/>
      </c>
      <c r="C17" s="25">
        <f>SUMIFS('Erhaltungsaufwand'!$N$2:$N$126,'Erhaltungsaufwand'!$Q$2:$Q$126,1,'Erhaltungsaufwand'!$K$2:$K$126,"&gt;="&amp;DATE($A17,1,1),'Erhaltungsaufwand'!$K$2:$K$126,"&lt;="&amp;DATE($A17,12,31))</f>
        <v/>
      </c>
      <c r="D17" s="25">
        <f>SUMIFS('Erhaltungsaufwand'!$T$2:$T$126,'Erhaltungsaufwand'!$Q$2:$Q$126,"&gt;1",'Erhaltungsaufwand'!$R$2:$R$126,"&lt;="&amp;DATE($A17,12,31),'Erhaltungsaufwand'!$S$2:$S$126,"&gt;="&amp;DATE($A17,1,1))</f>
        <v/>
      </c>
      <c r="E17" s="25">
        <f>C17+D17</f>
        <v/>
      </c>
      <c r="F17" s="25">
        <f>SUMIFS('Erhaltungsaufwand'!$V$2:$V$126,'Erhaltungsaufwand'!$R$2:$R$126,"&lt;="&amp;DATE($A17,12,31),'Erhaltungsaufwand'!$S$2:$S$126,"&gt;="&amp;DATE($A17,1,1))</f>
        <v/>
      </c>
      <c r="G17" s="25">
        <f>SUMIFS('Erhaltungsaufwand'!$W$2:$W$126,'Erhaltungsaufwand'!$R$2:$R$126,"&lt;="&amp;DATE($A17,12,31),'Erhaltungsaufwand'!$S$2:$S$126,"&gt;="&amp;DATE($A17,1,1))</f>
        <v/>
      </c>
      <c r="H17" s="12">
        <f>COUNTIFS('Erhaltungsaufwand'!$R$2:$R$126,"&lt;="&amp;DATE($A17,12,31),'Erhaltungsaufwand'!$S$2:$S$126,"&gt;="&amp;DATE($A17,1,1))</f>
        <v/>
      </c>
      <c r="I17" s="20">
        <f>IFERROR(B17/SUM($B$8:$B$101),0)</f>
        <v/>
      </c>
    </row>
    <row r="18" ht="26" customHeight="1">
      <c r="A18" s="8" t="n">
        <v>2036</v>
      </c>
      <c r="B18" s="23">
        <f>SUMIFS('Erhaltungsaufwand'!$N$2:$N$126,'Erhaltungsaufwand'!$K$2:$K$126,"&gt;="&amp;DATE($A18,1,1),'Erhaltungsaufwand'!$K$2:$K$126,"&lt;="&amp;DATE($A18,12,31))</f>
        <v/>
      </c>
      <c r="C18" s="23">
        <f>SUMIFS('Erhaltungsaufwand'!$N$2:$N$126,'Erhaltungsaufwand'!$Q$2:$Q$126,1,'Erhaltungsaufwand'!$K$2:$K$126,"&gt;="&amp;DATE($A18,1,1),'Erhaltungsaufwand'!$K$2:$K$126,"&lt;="&amp;DATE($A18,12,31))</f>
        <v/>
      </c>
      <c r="D18" s="23">
        <f>SUMIFS('Erhaltungsaufwand'!$T$2:$T$126,'Erhaltungsaufwand'!$Q$2:$Q$126,"&gt;1",'Erhaltungsaufwand'!$R$2:$R$126,"&lt;="&amp;DATE($A18,12,31),'Erhaltungsaufwand'!$S$2:$S$126,"&gt;="&amp;DATE($A18,1,1))</f>
        <v/>
      </c>
      <c r="E18" s="23">
        <f>C18+D18</f>
        <v/>
      </c>
      <c r="F18" s="23">
        <f>SUMIFS('Erhaltungsaufwand'!$V$2:$V$126,'Erhaltungsaufwand'!$R$2:$R$126,"&lt;="&amp;DATE($A18,12,31),'Erhaltungsaufwand'!$S$2:$S$126,"&gt;="&amp;DATE($A18,1,1))</f>
        <v/>
      </c>
      <c r="G18" s="23">
        <f>SUMIFS('Erhaltungsaufwand'!$W$2:$W$126,'Erhaltungsaufwand'!$R$2:$R$126,"&lt;="&amp;DATE($A18,12,31),'Erhaltungsaufwand'!$S$2:$S$126,"&gt;="&amp;DATE($A18,1,1))</f>
        <v/>
      </c>
      <c r="H18" s="8">
        <f>COUNTIFS('Erhaltungsaufwand'!$R$2:$R$126,"&lt;="&amp;DATE($A18,12,31),'Erhaltungsaufwand'!$S$2:$S$126,"&gt;="&amp;DATE($A18,1,1))</f>
        <v/>
      </c>
      <c r="I18" s="19">
        <f>IFERROR(B18/SUM($B$8:$B$101),0)</f>
        <v/>
      </c>
    </row>
    <row r="19" ht="26" customHeight="1">
      <c r="A19" s="12" t="n">
        <v>2037</v>
      </c>
      <c r="B19" s="25">
        <f>SUMIFS('Erhaltungsaufwand'!$N$2:$N$126,'Erhaltungsaufwand'!$K$2:$K$126,"&gt;="&amp;DATE($A19,1,1),'Erhaltungsaufwand'!$K$2:$K$126,"&lt;="&amp;DATE($A19,12,31))</f>
        <v/>
      </c>
      <c r="C19" s="25">
        <f>SUMIFS('Erhaltungsaufwand'!$N$2:$N$126,'Erhaltungsaufwand'!$Q$2:$Q$126,1,'Erhaltungsaufwand'!$K$2:$K$126,"&gt;="&amp;DATE($A19,1,1),'Erhaltungsaufwand'!$K$2:$K$126,"&lt;="&amp;DATE($A19,12,31))</f>
        <v/>
      </c>
      <c r="D19" s="25">
        <f>SUMIFS('Erhaltungsaufwand'!$T$2:$T$126,'Erhaltungsaufwand'!$Q$2:$Q$126,"&gt;1",'Erhaltungsaufwand'!$R$2:$R$126,"&lt;="&amp;DATE($A19,12,31),'Erhaltungsaufwand'!$S$2:$S$126,"&gt;="&amp;DATE($A19,1,1))</f>
        <v/>
      </c>
      <c r="E19" s="25">
        <f>C19+D19</f>
        <v/>
      </c>
      <c r="F19" s="25">
        <f>SUMIFS('Erhaltungsaufwand'!$V$2:$V$126,'Erhaltungsaufwand'!$R$2:$R$126,"&lt;="&amp;DATE($A19,12,31),'Erhaltungsaufwand'!$S$2:$S$126,"&gt;="&amp;DATE($A19,1,1))</f>
        <v/>
      </c>
      <c r="G19" s="25">
        <f>SUMIFS('Erhaltungsaufwand'!$W$2:$W$126,'Erhaltungsaufwand'!$R$2:$R$126,"&lt;="&amp;DATE($A19,12,31),'Erhaltungsaufwand'!$S$2:$S$126,"&gt;="&amp;DATE($A19,1,1))</f>
        <v/>
      </c>
      <c r="H19" s="12">
        <f>COUNTIFS('Erhaltungsaufwand'!$R$2:$R$126,"&lt;="&amp;DATE($A19,12,31),'Erhaltungsaufwand'!$S$2:$S$126,"&gt;="&amp;DATE($A19,1,1))</f>
        <v/>
      </c>
      <c r="I19" s="20">
        <f>IFERROR(B19/SUM($B$8:$B$101),0)</f>
        <v/>
      </c>
    </row>
    <row r="20" ht="26" customHeight="1">
      <c r="A20" s="8" t="n">
        <v>2038</v>
      </c>
      <c r="B20" s="23">
        <f>SUMIFS('Erhaltungsaufwand'!$N$2:$N$126,'Erhaltungsaufwand'!$K$2:$K$126,"&gt;="&amp;DATE($A20,1,1),'Erhaltungsaufwand'!$K$2:$K$126,"&lt;="&amp;DATE($A20,12,31))</f>
        <v/>
      </c>
      <c r="C20" s="23">
        <f>SUMIFS('Erhaltungsaufwand'!$N$2:$N$126,'Erhaltungsaufwand'!$Q$2:$Q$126,1,'Erhaltungsaufwand'!$K$2:$K$126,"&gt;="&amp;DATE($A20,1,1),'Erhaltungsaufwand'!$K$2:$K$126,"&lt;="&amp;DATE($A20,12,31))</f>
        <v/>
      </c>
      <c r="D20" s="23">
        <f>SUMIFS('Erhaltungsaufwand'!$T$2:$T$126,'Erhaltungsaufwand'!$Q$2:$Q$126,"&gt;1",'Erhaltungsaufwand'!$R$2:$R$126,"&lt;="&amp;DATE($A20,12,31),'Erhaltungsaufwand'!$S$2:$S$126,"&gt;="&amp;DATE($A20,1,1))</f>
        <v/>
      </c>
      <c r="E20" s="23">
        <f>C20+D20</f>
        <v/>
      </c>
      <c r="F20" s="23">
        <f>SUMIFS('Erhaltungsaufwand'!$V$2:$V$126,'Erhaltungsaufwand'!$R$2:$R$126,"&lt;="&amp;DATE($A20,12,31),'Erhaltungsaufwand'!$S$2:$S$126,"&gt;="&amp;DATE($A20,1,1))</f>
        <v/>
      </c>
      <c r="G20" s="23">
        <f>SUMIFS('Erhaltungsaufwand'!$W$2:$W$126,'Erhaltungsaufwand'!$R$2:$R$126,"&lt;="&amp;DATE($A20,12,31),'Erhaltungsaufwand'!$S$2:$S$126,"&gt;="&amp;DATE($A20,1,1))</f>
        <v/>
      </c>
      <c r="H20" s="8">
        <f>COUNTIFS('Erhaltungsaufwand'!$R$2:$R$126,"&lt;="&amp;DATE($A20,12,31),'Erhaltungsaufwand'!$S$2:$S$126,"&gt;="&amp;DATE($A20,1,1))</f>
        <v/>
      </c>
      <c r="I20" s="19">
        <f>IFERROR(B20/SUM($B$8:$B$101),0)</f>
        <v/>
      </c>
    </row>
    <row r="21" ht="26" customHeight="1">
      <c r="A21" s="12" t="n">
        <v>2039</v>
      </c>
      <c r="B21" s="25">
        <f>SUMIFS('Erhaltungsaufwand'!$N$2:$N$126,'Erhaltungsaufwand'!$K$2:$K$126,"&gt;="&amp;DATE($A21,1,1),'Erhaltungsaufwand'!$K$2:$K$126,"&lt;="&amp;DATE($A21,12,31))</f>
        <v/>
      </c>
      <c r="C21" s="25">
        <f>SUMIFS('Erhaltungsaufwand'!$N$2:$N$126,'Erhaltungsaufwand'!$Q$2:$Q$126,1,'Erhaltungsaufwand'!$K$2:$K$126,"&gt;="&amp;DATE($A21,1,1),'Erhaltungsaufwand'!$K$2:$K$126,"&lt;="&amp;DATE($A21,12,31))</f>
        <v/>
      </c>
      <c r="D21" s="25">
        <f>SUMIFS('Erhaltungsaufwand'!$T$2:$T$126,'Erhaltungsaufwand'!$Q$2:$Q$126,"&gt;1",'Erhaltungsaufwand'!$R$2:$R$126,"&lt;="&amp;DATE($A21,12,31),'Erhaltungsaufwand'!$S$2:$S$126,"&gt;="&amp;DATE($A21,1,1))</f>
        <v/>
      </c>
      <c r="E21" s="25">
        <f>C21+D21</f>
        <v/>
      </c>
      <c r="F21" s="25">
        <f>SUMIFS('Erhaltungsaufwand'!$V$2:$V$126,'Erhaltungsaufwand'!$R$2:$R$126,"&lt;="&amp;DATE($A21,12,31),'Erhaltungsaufwand'!$S$2:$S$126,"&gt;="&amp;DATE($A21,1,1))</f>
        <v/>
      </c>
      <c r="G21" s="25">
        <f>SUMIFS('Erhaltungsaufwand'!$W$2:$W$126,'Erhaltungsaufwand'!$R$2:$R$126,"&lt;="&amp;DATE($A21,12,31),'Erhaltungsaufwand'!$S$2:$S$126,"&gt;="&amp;DATE($A21,1,1))</f>
        <v/>
      </c>
      <c r="H21" s="12">
        <f>COUNTIFS('Erhaltungsaufwand'!$R$2:$R$126,"&lt;="&amp;DATE($A21,12,31),'Erhaltungsaufwand'!$S$2:$S$126,"&gt;="&amp;DATE($A21,1,1))</f>
        <v/>
      </c>
      <c r="I21" s="20">
        <f>IFERROR(B21/SUM($B$8:$B$101),0)</f>
        <v/>
      </c>
    </row>
    <row r="22" ht="26" customHeight="1">
      <c r="A22" s="8" t="n">
        <v>2040</v>
      </c>
      <c r="B22" s="23">
        <f>SUMIFS('Erhaltungsaufwand'!$N$2:$N$126,'Erhaltungsaufwand'!$K$2:$K$126,"&gt;="&amp;DATE($A22,1,1),'Erhaltungsaufwand'!$K$2:$K$126,"&lt;="&amp;DATE($A22,12,31))</f>
        <v/>
      </c>
      <c r="C22" s="23">
        <f>SUMIFS('Erhaltungsaufwand'!$N$2:$N$126,'Erhaltungsaufwand'!$Q$2:$Q$126,1,'Erhaltungsaufwand'!$K$2:$K$126,"&gt;="&amp;DATE($A22,1,1),'Erhaltungsaufwand'!$K$2:$K$126,"&lt;="&amp;DATE($A22,12,31))</f>
        <v/>
      </c>
      <c r="D22" s="23">
        <f>SUMIFS('Erhaltungsaufwand'!$T$2:$T$126,'Erhaltungsaufwand'!$Q$2:$Q$126,"&gt;1",'Erhaltungsaufwand'!$R$2:$R$126,"&lt;="&amp;DATE($A22,12,31),'Erhaltungsaufwand'!$S$2:$S$126,"&gt;="&amp;DATE($A22,1,1))</f>
        <v/>
      </c>
      <c r="E22" s="23">
        <f>C22+D22</f>
        <v/>
      </c>
      <c r="F22" s="23">
        <f>SUMIFS('Erhaltungsaufwand'!$V$2:$V$126,'Erhaltungsaufwand'!$R$2:$R$126,"&lt;="&amp;DATE($A22,12,31),'Erhaltungsaufwand'!$S$2:$S$126,"&gt;="&amp;DATE($A22,1,1))</f>
        <v/>
      </c>
      <c r="G22" s="23">
        <f>SUMIFS('Erhaltungsaufwand'!$W$2:$W$126,'Erhaltungsaufwand'!$R$2:$R$126,"&lt;="&amp;DATE($A22,12,31),'Erhaltungsaufwand'!$S$2:$S$126,"&gt;="&amp;DATE($A22,1,1))</f>
        <v/>
      </c>
      <c r="H22" s="8">
        <f>COUNTIFS('Erhaltungsaufwand'!$R$2:$R$126,"&lt;="&amp;DATE($A22,12,31),'Erhaltungsaufwand'!$S$2:$S$126,"&gt;="&amp;DATE($A22,1,1))</f>
        <v/>
      </c>
      <c r="I22" s="19">
        <f>IFERROR(B22/SUM($B$8:$B$101),0)</f>
        <v/>
      </c>
    </row>
    <row r="23" ht="26" customHeight="1">
      <c r="A23" s="12" t="n">
        <v>2041</v>
      </c>
      <c r="B23" s="25">
        <f>SUMIFS('Erhaltungsaufwand'!$N$2:$N$126,'Erhaltungsaufwand'!$K$2:$K$126,"&gt;="&amp;DATE($A23,1,1),'Erhaltungsaufwand'!$K$2:$K$126,"&lt;="&amp;DATE($A23,12,31))</f>
        <v/>
      </c>
      <c r="C23" s="25">
        <f>SUMIFS('Erhaltungsaufwand'!$N$2:$N$126,'Erhaltungsaufwand'!$Q$2:$Q$126,1,'Erhaltungsaufwand'!$K$2:$K$126,"&gt;="&amp;DATE($A23,1,1),'Erhaltungsaufwand'!$K$2:$K$126,"&lt;="&amp;DATE($A23,12,31))</f>
        <v/>
      </c>
      <c r="D23" s="25">
        <f>SUMIFS('Erhaltungsaufwand'!$T$2:$T$126,'Erhaltungsaufwand'!$Q$2:$Q$126,"&gt;1",'Erhaltungsaufwand'!$R$2:$R$126,"&lt;="&amp;DATE($A23,12,31),'Erhaltungsaufwand'!$S$2:$S$126,"&gt;="&amp;DATE($A23,1,1))</f>
        <v/>
      </c>
      <c r="E23" s="25">
        <f>C23+D23</f>
        <v/>
      </c>
      <c r="F23" s="25">
        <f>SUMIFS('Erhaltungsaufwand'!$V$2:$V$126,'Erhaltungsaufwand'!$R$2:$R$126,"&lt;="&amp;DATE($A23,12,31),'Erhaltungsaufwand'!$S$2:$S$126,"&gt;="&amp;DATE($A23,1,1))</f>
        <v/>
      </c>
      <c r="G23" s="25">
        <f>SUMIFS('Erhaltungsaufwand'!$W$2:$W$126,'Erhaltungsaufwand'!$R$2:$R$126,"&lt;="&amp;DATE($A23,12,31),'Erhaltungsaufwand'!$S$2:$S$126,"&gt;="&amp;DATE($A23,1,1))</f>
        <v/>
      </c>
      <c r="H23" s="12">
        <f>COUNTIFS('Erhaltungsaufwand'!$R$2:$R$126,"&lt;="&amp;DATE($A23,12,31),'Erhaltungsaufwand'!$S$2:$S$126,"&gt;="&amp;DATE($A23,1,1))</f>
        <v/>
      </c>
      <c r="I23" s="20">
        <f>IFERROR(B23/SUM($B$8:$B$101),0)</f>
        <v/>
      </c>
    </row>
    <row r="24" ht="26" customHeight="1">
      <c r="A24" s="8" t="n">
        <v>2042</v>
      </c>
      <c r="B24" s="23">
        <f>SUMIFS('Erhaltungsaufwand'!$N$2:$N$126,'Erhaltungsaufwand'!$K$2:$K$126,"&gt;="&amp;DATE($A24,1,1),'Erhaltungsaufwand'!$K$2:$K$126,"&lt;="&amp;DATE($A24,12,31))</f>
        <v/>
      </c>
      <c r="C24" s="23">
        <f>SUMIFS('Erhaltungsaufwand'!$N$2:$N$126,'Erhaltungsaufwand'!$Q$2:$Q$126,1,'Erhaltungsaufwand'!$K$2:$K$126,"&gt;="&amp;DATE($A24,1,1),'Erhaltungsaufwand'!$K$2:$K$126,"&lt;="&amp;DATE($A24,12,31))</f>
        <v/>
      </c>
      <c r="D24" s="23">
        <f>SUMIFS('Erhaltungsaufwand'!$T$2:$T$126,'Erhaltungsaufwand'!$Q$2:$Q$126,"&gt;1",'Erhaltungsaufwand'!$R$2:$R$126,"&lt;="&amp;DATE($A24,12,31),'Erhaltungsaufwand'!$S$2:$S$126,"&gt;="&amp;DATE($A24,1,1))</f>
        <v/>
      </c>
      <c r="E24" s="23">
        <f>C24+D24</f>
        <v/>
      </c>
      <c r="F24" s="23">
        <f>SUMIFS('Erhaltungsaufwand'!$V$2:$V$126,'Erhaltungsaufwand'!$R$2:$R$126,"&lt;="&amp;DATE($A24,12,31),'Erhaltungsaufwand'!$S$2:$S$126,"&gt;="&amp;DATE($A24,1,1))</f>
        <v/>
      </c>
      <c r="G24" s="23">
        <f>SUMIFS('Erhaltungsaufwand'!$W$2:$W$126,'Erhaltungsaufwand'!$R$2:$R$126,"&lt;="&amp;DATE($A24,12,31),'Erhaltungsaufwand'!$S$2:$S$126,"&gt;="&amp;DATE($A24,1,1))</f>
        <v/>
      </c>
      <c r="H24" s="8">
        <f>COUNTIFS('Erhaltungsaufwand'!$R$2:$R$126,"&lt;="&amp;DATE($A24,12,31),'Erhaltungsaufwand'!$S$2:$S$126,"&gt;="&amp;DATE($A24,1,1))</f>
        <v/>
      </c>
      <c r="I24" s="19">
        <f>IFERROR(B24/SUM($B$8:$B$101),0)</f>
        <v/>
      </c>
    </row>
    <row r="25" ht="26" customHeight="1">
      <c r="A25" s="12" t="n">
        <v>2043</v>
      </c>
      <c r="B25" s="25">
        <f>SUMIFS('Erhaltungsaufwand'!$N$2:$N$126,'Erhaltungsaufwand'!$K$2:$K$126,"&gt;="&amp;DATE($A25,1,1),'Erhaltungsaufwand'!$K$2:$K$126,"&lt;="&amp;DATE($A25,12,31))</f>
        <v/>
      </c>
      <c r="C25" s="25">
        <f>SUMIFS('Erhaltungsaufwand'!$N$2:$N$126,'Erhaltungsaufwand'!$Q$2:$Q$126,1,'Erhaltungsaufwand'!$K$2:$K$126,"&gt;="&amp;DATE($A25,1,1),'Erhaltungsaufwand'!$K$2:$K$126,"&lt;="&amp;DATE($A25,12,31))</f>
        <v/>
      </c>
      <c r="D25" s="25">
        <f>SUMIFS('Erhaltungsaufwand'!$T$2:$T$126,'Erhaltungsaufwand'!$Q$2:$Q$126,"&gt;1",'Erhaltungsaufwand'!$R$2:$R$126,"&lt;="&amp;DATE($A25,12,31),'Erhaltungsaufwand'!$S$2:$S$126,"&gt;="&amp;DATE($A25,1,1))</f>
        <v/>
      </c>
      <c r="E25" s="25">
        <f>C25+D25</f>
        <v/>
      </c>
      <c r="F25" s="25">
        <f>SUMIFS('Erhaltungsaufwand'!$V$2:$V$126,'Erhaltungsaufwand'!$R$2:$R$126,"&lt;="&amp;DATE($A25,12,31),'Erhaltungsaufwand'!$S$2:$S$126,"&gt;="&amp;DATE($A25,1,1))</f>
        <v/>
      </c>
      <c r="G25" s="25">
        <f>SUMIFS('Erhaltungsaufwand'!$W$2:$W$126,'Erhaltungsaufwand'!$R$2:$R$126,"&lt;="&amp;DATE($A25,12,31),'Erhaltungsaufwand'!$S$2:$S$126,"&gt;="&amp;DATE($A25,1,1))</f>
        <v/>
      </c>
      <c r="H25" s="12">
        <f>COUNTIFS('Erhaltungsaufwand'!$R$2:$R$126,"&lt;="&amp;DATE($A25,12,31),'Erhaltungsaufwand'!$S$2:$S$126,"&gt;="&amp;DATE($A25,1,1))</f>
        <v/>
      </c>
      <c r="I25" s="20">
        <f>IFERROR(B25/SUM($B$8:$B$101),0)</f>
        <v/>
      </c>
    </row>
    <row r="26" ht="26" customHeight="1">
      <c r="A26" s="8" t="n">
        <v>2044</v>
      </c>
      <c r="B26" s="23">
        <f>SUMIFS('Erhaltungsaufwand'!$N$2:$N$126,'Erhaltungsaufwand'!$K$2:$K$126,"&gt;="&amp;DATE($A26,1,1),'Erhaltungsaufwand'!$K$2:$K$126,"&lt;="&amp;DATE($A26,12,31))</f>
        <v/>
      </c>
      <c r="C26" s="23">
        <f>SUMIFS('Erhaltungsaufwand'!$N$2:$N$126,'Erhaltungsaufwand'!$Q$2:$Q$126,1,'Erhaltungsaufwand'!$K$2:$K$126,"&gt;="&amp;DATE($A26,1,1),'Erhaltungsaufwand'!$K$2:$K$126,"&lt;="&amp;DATE($A26,12,31))</f>
        <v/>
      </c>
      <c r="D26" s="23">
        <f>SUMIFS('Erhaltungsaufwand'!$T$2:$T$126,'Erhaltungsaufwand'!$Q$2:$Q$126,"&gt;1",'Erhaltungsaufwand'!$R$2:$R$126,"&lt;="&amp;DATE($A26,12,31),'Erhaltungsaufwand'!$S$2:$S$126,"&gt;="&amp;DATE($A26,1,1))</f>
        <v/>
      </c>
      <c r="E26" s="23">
        <f>C26+D26</f>
        <v/>
      </c>
      <c r="F26" s="23">
        <f>SUMIFS('Erhaltungsaufwand'!$V$2:$V$126,'Erhaltungsaufwand'!$R$2:$R$126,"&lt;="&amp;DATE($A26,12,31),'Erhaltungsaufwand'!$S$2:$S$126,"&gt;="&amp;DATE($A26,1,1))</f>
        <v/>
      </c>
      <c r="G26" s="23">
        <f>SUMIFS('Erhaltungsaufwand'!$W$2:$W$126,'Erhaltungsaufwand'!$R$2:$R$126,"&lt;="&amp;DATE($A26,12,31),'Erhaltungsaufwand'!$S$2:$S$126,"&gt;="&amp;DATE($A26,1,1))</f>
        <v/>
      </c>
      <c r="H26" s="8">
        <f>COUNTIFS('Erhaltungsaufwand'!$R$2:$R$126,"&lt;="&amp;DATE($A26,12,31),'Erhaltungsaufwand'!$S$2:$S$126,"&gt;="&amp;DATE($A26,1,1))</f>
        <v/>
      </c>
      <c r="I26" s="19">
        <f>IFERROR(B26/SUM($B$8:$B$101),0)</f>
        <v/>
      </c>
    </row>
    <row r="27" ht="26" customHeight="1">
      <c r="A27" s="12" t="n">
        <v>2045</v>
      </c>
      <c r="B27" s="25">
        <f>SUMIFS('Erhaltungsaufwand'!$N$2:$N$126,'Erhaltungsaufwand'!$K$2:$K$126,"&gt;="&amp;DATE($A27,1,1),'Erhaltungsaufwand'!$K$2:$K$126,"&lt;="&amp;DATE($A27,12,31))</f>
        <v/>
      </c>
      <c r="C27" s="25">
        <f>SUMIFS('Erhaltungsaufwand'!$N$2:$N$126,'Erhaltungsaufwand'!$Q$2:$Q$126,1,'Erhaltungsaufwand'!$K$2:$K$126,"&gt;="&amp;DATE($A27,1,1),'Erhaltungsaufwand'!$K$2:$K$126,"&lt;="&amp;DATE($A27,12,31))</f>
        <v/>
      </c>
      <c r="D27" s="25">
        <f>SUMIFS('Erhaltungsaufwand'!$T$2:$T$126,'Erhaltungsaufwand'!$Q$2:$Q$126,"&gt;1",'Erhaltungsaufwand'!$R$2:$R$126,"&lt;="&amp;DATE($A27,12,31),'Erhaltungsaufwand'!$S$2:$S$126,"&gt;="&amp;DATE($A27,1,1))</f>
        <v/>
      </c>
      <c r="E27" s="25">
        <f>C27+D27</f>
        <v/>
      </c>
      <c r="F27" s="25">
        <f>SUMIFS('Erhaltungsaufwand'!$V$2:$V$126,'Erhaltungsaufwand'!$R$2:$R$126,"&lt;="&amp;DATE($A27,12,31),'Erhaltungsaufwand'!$S$2:$S$126,"&gt;="&amp;DATE($A27,1,1))</f>
        <v/>
      </c>
      <c r="G27" s="25">
        <f>SUMIFS('Erhaltungsaufwand'!$W$2:$W$126,'Erhaltungsaufwand'!$R$2:$R$126,"&lt;="&amp;DATE($A27,12,31),'Erhaltungsaufwand'!$S$2:$S$126,"&gt;="&amp;DATE($A27,1,1))</f>
        <v/>
      </c>
      <c r="H27" s="12">
        <f>COUNTIFS('Erhaltungsaufwand'!$R$2:$R$126,"&lt;="&amp;DATE($A27,12,31),'Erhaltungsaufwand'!$S$2:$S$126,"&gt;="&amp;DATE($A27,1,1))</f>
        <v/>
      </c>
      <c r="I27" s="20">
        <f>IFERROR(B27/SUM($B$8:$B$101),0)</f>
        <v/>
      </c>
    </row>
    <row r="28" ht="26" customHeight="1">
      <c r="A28" s="8" t="n">
        <v>2046</v>
      </c>
      <c r="B28" s="23">
        <f>SUMIFS('Erhaltungsaufwand'!$N$2:$N$126,'Erhaltungsaufwand'!$K$2:$K$126,"&gt;="&amp;DATE($A28,1,1),'Erhaltungsaufwand'!$K$2:$K$126,"&lt;="&amp;DATE($A28,12,31))</f>
        <v/>
      </c>
      <c r="C28" s="23">
        <f>SUMIFS('Erhaltungsaufwand'!$N$2:$N$126,'Erhaltungsaufwand'!$Q$2:$Q$126,1,'Erhaltungsaufwand'!$K$2:$K$126,"&gt;="&amp;DATE($A28,1,1),'Erhaltungsaufwand'!$K$2:$K$126,"&lt;="&amp;DATE($A28,12,31))</f>
        <v/>
      </c>
      <c r="D28" s="23">
        <f>SUMIFS('Erhaltungsaufwand'!$T$2:$T$126,'Erhaltungsaufwand'!$Q$2:$Q$126,"&gt;1",'Erhaltungsaufwand'!$R$2:$R$126,"&lt;="&amp;DATE($A28,12,31),'Erhaltungsaufwand'!$S$2:$S$126,"&gt;="&amp;DATE($A28,1,1))</f>
        <v/>
      </c>
      <c r="E28" s="23">
        <f>C28+D28</f>
        <v/>
      </c>
      <c r="F28" s="23">
        <f>SUMIFS('Erhaltungsaufwand'!$V$2:$V$126,'Erhaltungsaufwand'!$R$2:$R$126,"&lt;="&amp;DATE($A28,12,31),'Erhaltungsaufwand'!$S$2:$S$126,"&gt;="&amp;DATE($A28,1,1))</f>
        <v/>
      </c>
      <c r="G28" s="23">
        <f>SUMIFS('Erhaltungsaufwand'!$W$2:$W$126,'Erhaltungsaufwand'!$R$2:$R$126,"&lt;="&amp;DATE($A28,12,31),'Erhaltungsaufwand'!$S$2:$S$126,"&gt;="&amp;DATE($A28,1,1))</f>
        <v/>
      </c>
      <c r="H28" s="8">
        <f>COUNTIFS('Erhaltungsaufwand'!$R$2:$R$126,"&lt;="&amp;DATE($A28,12,31),'Erhaltungsaufwand'!$S$2:$S$126,"&gt;="&amp;DATE($A28,1,1))</f>
        <v/>
      </c>
      <c r="I28" s="19">
        <f>IFERROR(B28/SUM($B$8:$B$101),0)</f>
        <v/>
      </c>
    </row>
    <row r="29" ht="26" customHeight="1">
      <c r="A29" s="12" t="n">
        <v>2047</v>
      </c>
      <c r="B29" s="25">
        <f>SUMIFS('Erhaltungsaufwand'!$N$2:$N$126,'Erhaltungsaufwand'!$K$2:$K$126,"&gt;="&amp;DATE($A29,1,1),'Erhaltungsaufwand'!$K$2:$K$126,"&lt;="&amp;DATE($A29,12,31))</f>
        <v/>
      </c>
      <c r="C29" s="25">
        <f>SUMIFS('Erhaltungsaufwand'!$N$2:$N$126,'Erhaltungsaufwand'!$Q$2:$Q$126,1,'Erhaltungsaufwand'!$K$2:$K$126,"&gt;="&amp;DATE($A29,1,1),'Erhaltungsaufwand'!$K$2:$K$126,"&lt;="&amp;DATE($A29,12,31))</f>
        <v/>
      </c>
      <c r="D29" s="25">
        <f>SUMIFS('Erhaltungsaufwand'!$T$2:$T$126,'Erhaltungsaufwand'!$Q$2:$Q$126,"&gt;1",'Erhaltungsaufwand'!$R$2:$R$126,"&lt;="&amp;DATE($A29,12,31),'Erhaltungsaufwand'!$S$2:$S$126,"&gt;="&amp;DATE($A29,1,1))</f>
        <v/>
      </c>
      <c r="E29" s="25">
        <f>C29+D29</f>
        <v/>
      </c>
      <c r="F29" s="25">
        <f>SUMIFS('Erhaltungsaufwand'!$V$2:$V$126,'Erhaltungsaufwand'!$R$2:$R$126,"&lt;="&amp;DATE($A29,12,31),'Erhaltungsaufwand'!$S$2:$S$126,"&gt;="&amp;DATE($A29,1,1))</f>
        <v/>
      </c>
      <c r="G29" s="25">
        <f>SUMIFS('Erhaltungsaufwand'!$W$2:$W$126,'Erhaltungsaufwand'!$R$2:$R$126,"&lt;="&amp;DATE($A29,12,31),'Erhaltungsaufwand'!$S$2:$S$126,"&gt;="&amp;DATE($A29,1,1))</f>
        <v/>
      </c>
      <c r="H29" s="12">
        <f>COUNTIFS('Erhaltungsaufwand'!$R$2:$R$126,"&lt;="&amp;DATE($A29,12,31),'Erhaltungsaufwand'!$S$2:$S$126,"&gt;="&amp;DATE($A29,1,1))</f>
        <v/>
      </c>
      <c r="I29" s="20">
        <f>IFERROR(B29/SUM($B$8:$B$101),0)</f>
        <v/>
      </c>
    </row>
    <row r="30" ht="26" customHeight="1">
      <c r="A30" s="8" t="n">
        <v>2048</v>
      </c>
      <c r="B30" s="23">
        <f>SUMIFS('Erhaltungsaufwand'!$N$2:$N$126,'Erhaltungsaufwand'!$K$2:$K$126,"&gt;="&amp;DATE($A30,1,1),'Erhaltungsaufwand'!$K$2:$K$126,"&lt;="&amp;DATE($A30,12,31))</f>
        <v/>
      </c>
      <c r="C30" s="23">
        <f>SUMIFS('Erhaltungsaufwand'!$N$2:$N$126,'Erhaltungsaufwand'!$Q$2:$Q$126,1,'Erhaltungsaufwand'!$K$2:$K$126,"&gt;="&amp;DATE($A30,1,1),'Erhaltungsaufwand'!$K$2:$K$126,"&lt;="&amp;DATE($A30,12,31))</f>
        <v/>
      </c>
      <c r="D30" s="23">
        <f>SUMIFS('Erhaltungsaufwand'!$T$2:$T$126,'Erhaltungsaufwand'!$Q$2:$Q$126,"&gt;1",'Erhaltungsaufwand'!$R$2:$R$126,"&lt;="&amp;DATE($A30,12,31),'Erhaltungsaufwand'!$S$2:$S$126,"&gt;="&amp;DATE($A30,1,1))</f>
        <v/>
      </c>
      <c r="E30" s="23">
        <f>C30+D30</f>
        <v/>
      </c>
      <c r="F30" s="23">
        <f>SUMIFS('Erhaltungsaufwand'!$V$2:$V$126,'Erhaltungsaufwand'!$R$2:$R$126,"&lt;="&amp;DATE($A30,12,31),'Erhaltungsaufwand'!$S$2:$S$126,"&gt;="&amp;DATE($A30,1,1))</f>
        <v/>
      </c>
      <c r="G30" s="23">
        <f>SUMIFS('Erhaltungsaufwand'!$W$2:$W$126,'Erhaltungsaufwand'!$R$2:$R$126,"&lt;="&amp;DATE($A30,12,31),'Erhaltungsaufwand'!$S$2:$S$126,"&gt;="&amp;DATE($A30,1,1))</f>
        <v/>
      </c>
      <c r="H30" s="8">
        <f>COUNTIFS('Erhaltungsaufwand'!$R$2:$R$126,"&lt;="&amp;DATE($A30,12,31),'Erhaltungsaufwand'!$S$2:$S$126,"&gt;="&amp;DATE($A30,1,1))</f>
        <v/>
      </c>
      <c r="I30" s="19">
        <f>IFERROR(B30/SUM($B$8:$B$101),0)</f>
        <v/>
      </c>
    </row>
    <row r="31" ht="26" customHeight="1">
      <c r="A31" s="12" t="n">
        <v>2049</v>
      </c>
      <c r="B31" s="25">
        <f>SUMIFS('Erhaltungsaufwand'!$N$2:$N$126,'Erhaltungsaufwand'!$K$2:$K$126,"&gt;="&amp;DATE($A31,1,1),'Erhaltungsaufwand'!$K$2:$K$126,"&lt;="&amp;DATE($A31,12,31))</f>
        <v/>
      </c>
      <c r="C31" s="25">
        <f>SUMIFS('Erhaltungsaufwand'!$N$2:$N$126,'Erhaltungsaufwand'!$Q$2:$Q$126,1,'Erhaltungsaufwand'!$K$2:$K$126,"&gt;="&amp;DATE($A31,1,1),'Erhaltungsaufwand'!$K$2:$K$126,"&lt;="&amp;DATE($A31,12,31))</f>
        <v/>
      </c>
      <c r="D31" s="25">
        <f>SUMIFS('Erhaltungsaufwand'!$T$2:$T$126,'Erhaltungsaufwand'!$Q$2:$Q$126,"&gt;1",'Erhaltungsaufwand'!$R$2:$R$126,"&lt;="&amp;DATE($A31,12,31),'Erhaltungsaufwand'!$S$2:$S$126,"&gt;="&amp;DATE($A31,1,1))</f>
        <v/>
      </c>
      <c r="E31" s="25">
        <f>C31+D31</f>
        <v/>
      </c>
      <c r="F31" s="25">
        <f>SUMIFS('Erhaltungsaufwand'!$V$2:$V$126,'Erhaltungsaufwand'!$R$2:$R$126,"&lt;="&amp;DATE($A31,12,31),'Erhaltungsaufwand'!$S$2:$S$126,"&gt;="&amp;DATE($A31,1,1))</f>
        <v/>
      </c>
      <c r="G31" s="25">
        <f>SUMIFS('Erhaltungsaufwand'!$W$2:$W$126,'Erhaltungsaufwand'!$R$2:$R$126,"&lt;="&amp;DATE($A31,12,31),'Erhaltungsaufwand'!$S$2:$S$126,"&gt;="&amp;DATE($A31,1,1))</f>
        <v/>
      </c>
      <c r="H31" s="12">
        <f>COUNTIFS('Erhaltungsaufwand'!$R$2:$R$126,"&lt;="&amp;DATE($A31,12,31),'Erhaltungsaufwand'!$S$2:$S$126,"&gt;="&amp;DATE($A31,1,1))</f>
        <v/>
      </c>
      <c r="I31" s="20">
        <f>IFERROR(B31/SUM($B$8:$B$101),0)</f>
        <v/>
      </c>
    </row>
    <row r="32" ht="26" customHeight="1">
      <c r="A32" s="8" t="n">
        <v>2050</v>
      </c>
      <c r="B32" s="23">
        <f>SUMIFS('Erhaltungsaufwand'!$N$2:$N$126,'Erhaltungsaufwand'!$K$2:$K$126,"&gt;="&amp;DATE($A32,1,1),'Erhaltungsaufwand'!$K$2:$K$126,"&lt;="&amp;DATE($A32,12,31))</f>
        <v/>
      </c>
      <c r="C32" s="23">
        <f>SUMIFS('Erhaltungsaufwand'!$N$2:$N$126,'Erhaltungsaufwand'!$Q$2:$Q$126,1,'Erhaltungsaufwand'!$K$2:$K$126,"&gt;="&amp;DATE($A32,1,1),'Erhaltungsaufwand'!$K$2:$K$126,"&lt;="&amp;DATE($A32,12,31))</f>
        <v/>
      </c>
      <c r="D32" s="23">
        <f>SUMIFS('Erhaltungsaufwand'!$T$2:$T$126,'Erhaltungsaufwand'!$Q$2:$Q$126,"&gt;1",'Erhaltungsaufwand'!$R$2:$R$126,"&lt;="&amp;DATE($A32,12,31),'Erhaltungsaufwand'!$S$2:$S$126,"&gt;="&amp;DATE($A32,1,1))</f>
        <v/>
      </c>
      <c r="E32" s="23">
        <f>C32+D32</f>
        <v/>
      </c>
      <c r="F32" s="23">
        <f>SUMIFS('Erhaltungsaufwand'!$V$2:$V$126,'Erhaltungsaufwand'!$R$2:$R$126,"&lt;="&amp;DATE($A32,12,31),'Erhaltungsaufwand'!$S$2:$S$126,"&gt;="&amp;DATE($A32,1,1))</f>
        <v/>
      </c>
      <c r="G32" s="23">
        <f>SUMIFS('Erhaltungsaufwand'!$W$2:$W$126,'Erhaltungsaufwand'!$R$2:$R$126,"&lt;="&amp;DATE($A32,12,31),'Erhaltungsaufwand'!$S$2:$S$126,"&gt;="&amp;DATE($A32,1,1))</f>
        <v/>
      </c>
      <c r="H32" s="8">
        <f>COUNTIFS('Erhaltungsaufwand'!$R$2:$R$126,"&lt;="&amp;DATE($A32,12,31),'Erhaltungsaufwand'!$S$2:$S$126,"&gt;="&amp;DATE($A32,1,1))</f>
        <v/>
      </c>
      <c r="I32" s="19">
        <f>IFERROR(B32/SUM($B$8:$B$101),0)</f>
        <v/>
      </c>
    </row>
    <row r="33" ht="26" customHeight="1">
      <c r="A33" s="12" t="n">
        <v>2051</v>
      </c>
      <c r="B33" s="25">
        <f>SUMIFS('Erhaltungsaufwand'!$N$2:$N$126,'Erhaltungsaufwand'!$K$2:$K$126,"&gt;="&amp;DATE($A33,1,1),'Erhaltungsaufwand'!$K$2:$K$126,"&lt;="&amp;DATE($A33,12,31))</f>
        <v/>
      </c>
      <c r="C33" s="25">
        <f>SUMIFS('Erhaltungsaufwand'!$N$2:$N$126,'Erhaltungsaufwand'!$Q$2:$Q$126,1,'Erhaltungsaufwand'!$K$2:$K$126,"&gt;="&amp;DATE($A33,1,1),'Erhaltungsaufwand'!$K$2:$K$126,"&lt;="&amp;DATE($A33,12,31))</f>
        <v/>
      </c>
      <c r="D33" s="25">
        <f>SUMIFS('Erhaltungsaufwand'!$T$2:$T$126,'Erhaltungsaufwand'!$Q$2:$Q$126,"&gt;1",'Erhaltungsaufwand'!$R$2:$R$126,"&lt;="&amp;DATE($A33,12,31),'Erhaltungsaufwand'!$S$2:$S$126,"&gt;="&amp;DATE($A33,1,1))</f>
        <v/>
      </c>
      <c r="E33" s="25">
        <f>C33+D33</f>
        <v/>
      </c>
      <c r="F33" s="25">
        <f>SUMIFS('Erhaltungsaufwand'!$V$2:$V$126,'Erhaltungsaufwand'!$R$2:$R$126,"&lt;="&amp;DATE($A33,12,31),'Erhaltungsaufwand'!$S$2:$S$126,"&gt;="&amp;DATE($A33,1,1))</f>
        <v/>
      </c>
      <c r="G33" s="25">
        <f>SUMIFS('Erhaltungsaufwand'!$W$2:$W$126,'Erhaltungsaufwand'!$R$2:$R$126,"&lt;="&amp;DATE($A33,12,31),'Erhaltungsaufwand'!$S$2:$S$126,"&gt;="&amp;DATE($A33,1,1))</f>
        <v/>
      </c>
      <c r="H33" s="12">
        <f>COUNTIFS('Erhaltungsaufwand'!$R$2:$R$126,"&lt;="&amp;DATE($A33,12,31),'Erhaltungsaufwand'!$S$2:$S$126,"&gt;="&amp;DATE($A33,1,1))</f>
        <v/>
      </c>
      <c r="I33" s="20">
        <f>IFERROR(B33/SUM($B$8:$B$101),0)</f>
        <v/>
      </c>
    </row>
    <row r="34" ht="26" customHeight="1">
      <c r="A34" s="8" t="n">
        <v>2052</v>
      </c>
      <c r="B34" s="23">
        <f>SUMIFS('Erhaltungsaufwand'!$N$2:$N$126,'Erhaltungsaufwand'!$K$2:$K$126,"&gt;="&amp;DATE($A34,1,1),'Erhaltungsaufwand'!$K$2:$K$126,"&lt;="&amp;DATE($A34,12,31))</f>
        <v/>
      </c>
      <c r="C34" s="23">
        <f>SUMIFS('Erhaltungsaufwand'!$N$2:$N$126,'Erhaltungsaufwand'!$Q$2:$Q$126,1,'Erhaltungsaufwand'!$K$2:$K$126,"&gt;="&amp;DATE($A34,1,1),'Erhaltungsaufwand'!$K$2:$K$126,"&lt;="&amp;DATE($A34,12,31))</f>
        <v/>
      </c>
      <c r="D34" s="23">
        <f>SUMIFS('Erhaltungsaufwand'!$T$2:$T$126,'Erhaltungsaufwand'!$Q$2:$Q$126,"&gt;1",'Erhaltungsaufwand'!$R$2:$R$126,"&lt;="&amp;DATE($A34,12,31),'Erhaltungsaufwand'!$S$2:$S$126,"&gt;="&amp;DATE($A34,1,1))</f>
        <v/>
      </c>
      <c r="E34" s="23">
        <f>C34+D34</f>
        <v/>
      </c>
      <c r="F34" s="23">
        <f>SUMIFS('Erhaltungsaufwand'!$V$2:$V$126,'Erhaltungsaufwand'!$R$2:$R$126,"&lt;="&amp;DATE($A34,12,31),'Erhaltungsaufwand'!$S$2:$S$126,"&gt;="&amp;DATE($A34,1,1))</f>
        <v/>
      </c>
      <c r="G34" s="23">
        <f>SUMIFS('Erhaltungsaufwand'!$W$2:$W$126,'Erhaltungsaufwand'!$R$2:$R$126,"&lt;="&amp;DATE($A34,12,31),'Erhaltungsaufwand'!$S$2:$S$126,"&gt;="&amp;DATE($A34,1,1))</f>
        <v/>
      </c>
      <c r="H34" s="8">
        <f>COUNTIFS('Erhaltungsaufwand'!$R$2:$R$126,"&lt;="&amp;DATE($A34,12,31),'Erhaltungsaufwand'!$S$2:$S$126,"&gt;="&amp;DATE($A34,1,1))</f>
        <v/>
      </c>
      <c r="I34" s="19">
        <f>IFERROR(B34/SUM($B$8:$B$101),0)</f>
        <v/>
      </c>
    </row>
    <row r="35" ht="26" customHeight="1">
      <c r="A35" s="12" t="n">
        <v>2053</v>
      </c>
      <c r="B35" s="25">
        <f>SUMIFS('Erhaltungsaufwand'!$N$2:$N$126,'Erhaltungsaufwand'!$K$2:$K$126,"&gt;="&amp;DATE($A35,1,1),'Erhaltungsaufwand'!$K$2:$K$126,"&lt;="&amp;DATE($A35,12,31))</f>
        <v/>
      </c>
      <c r="C35" s="25">
        <f>SUMIFS('Erhaltungsaufwand'!$N$2:$N$126,'Erhaltungsaufwand'!$Q$2:$Q$126,1,'Erhaltungsaufwand'!$K$2:$K$126,"&gt;="&amp;DATE($A35,1,1),'Erhaltungsaufwand'!$K$2:$K$126,"&lt;="&amp;DATE($A35,12,31))</f>
        <v/>
      </c>
      <c r="D35" s="25">
        <f>SUMIFS('Erhaltungsaufwand'!$T$2:$T$126,'Erhaltungsaufwand'!$Q$2:$Q$126,"&gt;1",'Erhaltungsaufwand'!$R$2:$R$126,"&lt;="&amp;DATE($A35,12,31),'Erhaltungsaufwand'!$S$2:$S$126,"&gt;="&amp;DATE($A35,1,1))</f>
        <v/>
      </c>
      <c r="E35" s="25">
        <f>C35+D35</f>
        <v/>
      </c>
      <c r="F35" s="25">
        <f>SUMIFS('Erhaltungsaufwand'!$V$2:$V$126,'Erhaltungsaufwand'!$R$2:$R$126,"&lt;="&amp;DATE($A35,12,31),'Erhaltungsaufwand'!$S$2:$S$126,"&gt;="&amp;DATE($A35,1,1))</f>
        <v/>
      </c>
      <c r="G35" s="25">
        <f>SUMIFS('Erhaltungsaufwand'!$W$2:$W$126,'Erhaltungsaufwand'!$R$2:$R$126,"&lt;="&amp;DATE($A35,12,31),'Erhaltungsaufwand'!$S$2:$S$126,"&gt;="&amp;DATE($A35,1,1))</f>
        <v/>
      </c>
      <c r="H35" s="12">
        <f>COUNTIFS('Erhaltungsaufwand'!$R$2:$R$126,"&lt;="&amp;DATE($A35,12,31),'Erhaltungsaufwand'!$S$2:$S$126,"&gt;="&amp;DATE($A35,1,1))</f>
        <v/>
      </c>
      <c r="I35" s="20">
        <f>IFERROR(B35/SUM($B$8:$B$101),0)</f>
        <v/>
      </c>
    </row>
    <row r="36" ht="26" customHeight="1">
      <c r="A36" s="8" t="n">
        <v>2054</v>
      </c>
      <c r="B36" s="23">
        <f>SUMIFS('Erhaltungsaufwand'!$N$2:$N$126,'Erhaltungsaufwand'!$K$2:$K$126,"&gt;="&amp;DATE($A36,1,1),'Erhaltungsaufwand'!$K$2:$K$126,"&lt;="&amp;DATE($A36,12,31))</f>
        <v/>
      </c>
      <c r="C36" s="23">
        <f>SUMIFS('Erhaltungsaufwand'!$N$2:$N$126,'Erhaltungsaufwand'!$Q$2:$Q$126,1,'Erhaltungsaufwand'!$K$2:$K$126,"&gt;="&amp;DATE($A36,1,1),'Erhaltungsaufwand'!$K$2:$K$126,"&lt;="&amp;DATE($A36,12,31))</f>
        <v/>
      </c>
      <c r="D36" s="23">
        <f>SUMIFS('Erhaltungsaufwand'!$T$2:$T$126,'Erhaltungsaufwand'!$Q$2:$Q$126,"&gt;1",'Erhaltungsaufwand'!$R$2:$R$126,"&lt;="&amp;DATE($A36,12,31),'Erhaltungsaufwand'!$S$2:$S$126,"&gt;="&amp;DATE($A36,1,1))</f>
        <v/>
      </c>
      <c r="E36" s="23">
        <f>C36+D36</f>
        <v/>
      </c>
      <c r="F36" s="23">
        <f>SUMIFS('Erhaltungsaufwand'!$V$2:$V$126,'Erhaltungsaufwand'!$R$2:$R$126,"&lt;="&amp;DATE($A36,12,31),'Erhaltungsaufwand'!$S$2:$S$126,"&gt;="&amp;DATE($A36,1,1))</f>
        <v/>
      </c>
      <c r="G36" s="23">
        <f>SUMIFS('Erhaltungsaufwand'!$W$2:$W$126,'Erhaltungsaufwand'!$R$2:$R$126,"&lt;="&amp;DATE($A36,12,31),'Erhaltungsaufwand'!$S$2:$S$126,"&gt;="&amp;DATE($A36,1,1))</f>
        <v/>
      </c>
      <c r="H36" s="8">
        <f>COUNTIFS('Erhaltungsaufwand'!$R$2:$R$126,"&lt;="&amp;DATE($A36,12,31),'Erhaltungsaufwand'!$S$2:$S$126,"&gt;="&amp;DATE($A36,1,1))</f>
        <v/>
      </c>
      <c r="I36" s="19">
        <f>IFERROR(B36/SUM($B$8:$B$101),0)</f>
        <v/>
      </c>
    </row>
    <row r="37" ht="26" customHeight="1">
      <c r="A37" s="12" t="n">
        <v>2055</v>
      </c>
      <c r="B37" s="25">
        <f>SUMIFS('Erhaltungsaufwand'!$N$2:$N$126,'Erhaltungsaufwand'!$K$2:$K$126,"&gt;="&amp;DATE($A37,1,1),'Erhaltungsaufwand'!$K$2:$K$126,"&lt;="&amp;DATE($A37,12,31))</f>
        <v/>
      </c>
      <c r="C37" s="25">
        <f>SUMIFS('Erhaltungsaufwand'!$N$2:$N$126,'Erhaltungsaufwand'!$Q$2:$Q$126,1,'Erhaltungsaufwand'!$K$2:$K$126,"&gt;="&amp;DATE($A37,1,1),'Erhaltungsaufwand'!$K$2:$K$126,"&lt;="&amp;DATE($A37,12,31))</f>
        <v/>
      </c>
      <c r="D37" s="25">
        <f>SUMIFS('Erhaltungsaufwand'!$T$2:$T$126,'Erhaltungsaufwand'!$Q$2:$Q$126,"&gt;1",'Erhaltungsaufwand'!$R$2:$R$126,"&lt;="&amp;DATE($A37,12,31),'Erhaltungsaufwand'!$S$2:$S$126,"&gt;="&amp;DATE($A37,1,1))</f>
        <v/>
      </c>
      <c r="E37" s="25">
        <f>C37+D37</f>
        <v/>
      </c>
      <c r="F37" s="25">
        <f>SUMIFS('Erhaltungsaufwand'!$V$2:$V$126,'Erhaltungsaufwand'!$R$2:$R$126,"&lt;="&amp;DATE($A37,12,31),'Erhaltungsaufwand'!$S$2:$S$126,"&gt;="&amp;DATE($A37,1,1))</f>
        <v/>
      </c>
      <c r="G37" s="25">
        <f>SUMIFS('Erhaltungsaufwand'!$W$2:$W$126,'Erhaltungsaufwand'!$R$2:$R$126,"&lt;="&amp;DATE($A37,12,31),'Erhaltungsaufwand'!$S$2:$S$126,"&gt;="&amp;DATE($A37,1,1))</f>
        <v/>
      </c>
      <c r="H37" s="12">
        <f>COUNTIFS('Erhaltungsaufwand'!$R$2:$R$126,"&lt;="&amp;DATE($A37,12,31),'Erhaltungsaufwand'!$S$2:$S$126,"&gt;="&amp;DATE($A37,1,1))</f>
        <v/>
      </c>
      <c r="I37" s="20">
        <f>IFERROR(B37/SUM($B$8:$B$101),0)</f>
        <v/>
      </c>
    </row>
    <row r="38" ht="26" customHeight="1">
      <c r="A38" s="8" t="n">
        <v>2056</v>
      </c>
      <c r="B38" s="23">
        <f>SUMIFS('Erhaltungsaufwand'!$N$2:$N$126,'Erhaltungsaufwand'!$K$2:$K$126,"&gt;="&amp;DATE($A38,1,1),'Erhaltungsaufwand'!$K$2:$K$126,"&lt;="&amp;DATE($A38,12,31))</f>
        <v/>
      </c>
      <c r="C38" s="23">
        <f>SUMIFS('Erhaltungsaufwand'!$N$2:$N$126,'Erhaltungsaufwand'!$Q$2:$Q$126,1,'Erhaltungsaufwand'!$K$2:$K$126,"&gt;="&amp;DATE($A38,1,1),'Erhaltungsaufwand'!$K$2:$K$126,"&lt;="&amp;DATE($A38,12,31))</f>
        <v/>
      </c>
      <c r="D38" s="23">
        <f>SUMIFS('Erhaltungsaufwand'!$T$2:$T$126,'Erhaltungsaufwand'!$Q$2:$Q$126,"&gt;1",'Erhaltungsaufwand'!$R$2:$R$126,"&lt;="&amp;DATE($A38,12,31),'Erhaltungsaufwand'!$S$2:$S$126,"&gt;="&amp;DATE($A38,1,1))</f>
        <v/>
      </c>
      <c r="E38" s="23">
        <f>C38+D38</f>
        <v/>
      </c>
      <c r="F38" s="23">
        <f>SUMIFS('Erhaltungsaufwand'!$V$2:$V$126,'Erhaltungsaufwand'!$R$2:$R$126,"&lt;="&amp;DATE($A38,12,31),'Erhaltungsaufwand'!$S$2:$S$126,"&gt;="&amp;DATE($A38,1,1))</f>
        <v/>
      </c>
      <c r="G38" s="23">
        <f>SUMIFS('Erhaltungsaufwand'!$W$2:$W$126,'Erhaltungsaufwand'!$R$2:$R$126,"&lt;="&amp;DATE($A38,12,31),'Erhaltungsaufwand'!$S$2:$S$126,"&gt;="&amp;DATE($A38,1,1))</f>
        <v/>
      </c>
      <c r="H38" s="8">
        <f>COUNTIFS('Erhaltungsaufwand'!$R$2:$R$126,"&lt;="&amp;DATE($A38,12,31),'Erhaltungsaufwand'!$S$2:$S$126,"&gt;="&amp;DATE($A38,1,1))</f>
        <v/>
      </c>
      <c r="I38" s="19">
        <f>IFERROR(B38/SUM($B$8:$B$101),0)</f>
        <v/>
      </c>
    </row>
    <row r="39" ht="26" customHeight="1">
      <c r="A39" s="12" t="n">
        <v>2057</v>
      </c>
      <c r="B39" s="25">
        <f>SUMIFS('Erhaltungsaufwand'!$N$2:$N$126,'Erhaltungsaufwand'!$K$2:$K$126,"&gt;="&amp;DATE($A39,1,1),'Erhaltungsaufwand'!$K$2:$K$126,"&lt;="&amp;DATE($A39,12,31))</f>
        <v/>
      </c>
      <c r="C39" s="25">
        <f>SUMIFS('Erhaltungsaufwand'!$N$2:$N$126,'Erhaltungsaufwand'!$Q$2:$Q$126,1,'Erhaltungsaufwand'!$K$2:$K$126,"&gt;="&amp;DATE($A39,1,1),'Erhaltungsaufwand'!$K$2:$K$126,"&lt;="&amp;DATE($A39,12,31))</f>
        <v/>
      </c>
      <c r="D39" s="25">
        <f>SUMIFS('Erhaltungsaufwand'!$T$2:$T$126,'Erhaltungsaufwand'!$Q$2:$Q$126,"&gt;1",'Erhaltungsaufwand'!$R$2:$R$126,"&lt;="&amp;DATE($A39,12,31),'Erhaltungsaufwand'!$S$2:$S$126,"&gt;="&amp;DATE($A39,1,1))</f>
        <v/>
      </c>
      <c r="E39" s="25">
        <f>C39+D39</f>
        <v/>
      </c>
      <c r="F39" s="25">
        <f>SUMIFS('Erhaltungsaufwand'!$V$2:$V$126,'Erhaltungsaufwand'!$R$2:$R$126,"&lt;="&amp;DATE($A39,12,31),'Erhaltungsaufwand'!$S$2:$S$126,"&gt;="&amp;DATE($A39,1,1))</f>
        <v/>
      </c>
      <c r="G39" s="25">
        <f>SUMIFS('Erhaltungsaufwand'!$W$2:$W$126,'Erhaltungsaufwand'!$R$2:$R$126,"&lt;="&amp;DATE($A39,12,31),'Erhaltungsaufwand'!$S$2:$S$126,"&gt;="&amp;DATE($A39,1,1))</f>
        <v/>
      </c>
      <c r="H39" s="12">
        <f>COUNTIFS('Erhaltungsaufwand'!$R$2:$R$126,"&lt;="&amp;DATE($A39,12,31),'Erhaltungsaufwand'!$S$2:$S$126,"&gt;="&amp;DATE($A39,1,1))</f>
        <v/>
      </c>
      <c r="I39" s="20">
        <f>IFERROR(B39/SUM($B$8:$B$101),0)</f>
        <v/>
      </c>
    </row>
    <row r="40" ht="26" customHeight="1">
      <c r="A40" s="8" t="n">
        <v>2058</v>
      </c>
      <c r="B40" s="23">
        <f>SUMIFS('Erhaltungsaufwand'!$N$2:$N$126,'Erhaltungsaufwand'!$K$2:$K$126,"&gt;="&amp;DATE($A40,1,1),'Erhaltungsaufwand'!$K$2:$K$126,"&lt;="&amp;DATE($A40,12,31))</f>
        <v/>
      </c>
      <c r="C40" s="23">
        <f>SUMIFS('Erhaltungsaufwand'!$N$2:$N$126,'Erhaltungsaufwand'!$Q$2:$Q$126,1,'Erhaltungsaufwand'!$K$2:$K$126,"&gt;="&amp;DATE($A40,1,1),'Erhaltungsaufwand'!$K$2:$K$126,"&lt;="&amp;DATE($A40,12,31))</f>
        <v/>
      </c>
      <c r="D40" s="23">
        <f>SUMIFS('Erhaltungsaufwand'!$T$2:$T$126,'Erhaltungsaufwand'!$Q$2:$Q$126,"&gt;1",'Erhaltungsaufwand'!$R$2:$R$126,"&lt;="&amp;DATE($A40,12,31),'Erhaltungsaufwand'!$S$2:$S$126,"&gt;="&amp;DATE($A40,1,1))</f>
        <v/>
      </c>
      <c r="E40" s="23">
        <f>C40+D40</f>
        <v/>
      </c>
      <c r="F40" s="23">
        <f>SUMIFS('Erhaltungsaufwand'!$V$2:$V$126,'Erhaltungsaufwand'!$R$2:$R$126,"&lt;="&amp;DATE($A40,12,31),'Erhaltungsaufwand'!$S$2:$S$126,"&gt;="&amp;DATE($A40,1,1))</f>
        <v/>
      </c>
      <c r="G40" s="23">
        <f>SUMIFS('Erhaltungsaufwand'!$W$2:$W$126,'Erhaltungsaufwand'!$R$2:$R$126,"&lt;="&amp;DATE($A40,12,31),'Erhaltungsaufwand'!$S$2:$S$126,"&gt;="&amp;DATE($A40,1,1))</f>
        <v/>
      </c>
      <c r="H40" s="8">
        <f>COUNTIFS('Erhaltungsaufwand'!$R$2:$R$126,"&lt;="&amp;DATE($A40,12,31),'Erhaltungsaufwand'!$S$2:$S$126,"&gt;="&amp;DATE($A40,1,1))</f>
        <v/>
      </c>
      <c r="I40" s="19">
        <f>IFERROR(B40/SUM($B$8:$B$101),0)</f>
        <v/>
      </c>
    </row>
    <row r="41" ht="26" customHeight="1">
      <c r="A41" s="12" t="n">
        <v>2059</v>
      </c>
      <c r="B41" s="25">
        <f>SUMIFS('Erhaltungsaufwand'!$N$2:$N$126,'Erhaltungsaufwand'!$K$2:$K$126,"&gt;="&amp;DATE($A41,1,1),'Erhaltungsaufwand'!$K$2:$K$126,"&lt;="&amp;DATE($A41,12,31))</f>
        <v/>
      </c>
      <c r="C41" s="25">
        <f>SUMIFS('Erhaltungsaufwand'!$N$2:$N$126,'Erhaltungsaufwand'!$Q$2:$Q$126,1,'Erhaltungsaufwand'!$K$2:$K$126,"&gt;="&amp;DATE($A41,1,1),'Erhaltungsaufwand'!$K$2:$K$126,"&lt;="&amp;DATE($A41,12,31))</f>
        <v/>
      </c>
      <c r="D41" s="25">
        <f>SUMIFS('Erhaltungsaufwand'!$T$2:$T$126,'Erhaltungsaufwand'!$Q$2:$Q$126,"&gt;1",'Erhaltungsaufwand'!$R$2:$R$126,"&lt;="&amp;DATE($A41,12,31),'Erhaltungsaufwand'!$S$2:$S$126,"&gt;="&amp;DATE($A41,1,1))</f>
        <v/>
      </c>
      <c r="E41" s="25">
        <f>C41+D41</f>
        <v/>
      </c>
      <c r="F41" s="25">
        <f>SUMIFS('Erhaltungsaufwand'!$V$2:$V$126,'Erhaltungsaufwand'!$R$2:$R$126,"&lt;="&amp;DATE($A41,12,31),'Erhaltungsaufwand'!$S$2:$S$126,"&gt;="&amp;DATE($A41,1,1))</f>
        <v/>
      </c>
      <c r="G41" s="25">
        <f>SUMIFS('Erhaltungsaufwand'!$W$2:$W$126,'Erhaltungsaufwand'!$R$2:$R$126,"&lt;="&amp;DATE($A41,12,31),'Erhaltungsaufwand'!$S$2:$S$126,"&gt;="&amp;DATE($A41,1,1))</f>
        <v/>
      </c>
      <c r="H41" s="12">
        <f>COUNTIFS('Erhaltungsaufwand'!$R$2:$R$126,"&lt;="&amp;DATE($A41,12,31),'Erhaltungsaufwand'!$S$2:$S$126,"&gt;="&amp;DATE($A41,1,1))</f>
        <v/>
      </c>
      <c r="I41" s="20">
        <f>IFERROR(B41/SUM($B$8:$B$101),0)</f>
        <v/>
      </c>
    </row>
    <row r="42" ht="26" customHeight="1">
      <c r="A42" s="8" t="n">
        <v>2060</v>
      </c>
      <c r="B42" s="23">
        <f>SUMIFS('Erhaltungsaufwand'!$N$2:$N$126,'Erhaltungsaufwand'!$K$2:$K$126,"&gt;="&amp;DATE($A42,1,1),'Erhaltungsaufwand'!$K$2:$K$126,"&lt;="&amp;DATE($A42,12,31))</f>
        <v/>
      </c>
      <c r="C42" s="23">
        <f>SUMIFS('Erhaltungsaufwand'!$N$2:$N$126,'Erhaltungsaufwand'!$Q$2:$Q$126,1,'Erhaltungsaufwand'!$K$2:$K$126,"&gt;="&amp;DATE($A42,1,1),'Erhaltungsaufwand'!$K$2:$K$126,"&lt;="&amp;DATE($A42,12,31))</f>
        <v/>
      </c>
      <c r="D42" s="23">
        <f>SUMIFS('Erhaltungsaufwand'!$T$2:$T$126,'Erhaltungsaufwand'!$Q$2:$Q$126,"&gt;1",'Erhaltungsaufwand'!$R$2:$R$126,"&lt;="&amp;DATE($A42,12,31),'Erhaltungsaufwand'!$S$2:$S$126,"&gt;="&amp;DATE($A42,1,1))</f>
        <v/>
      </c>
      <c r="E42" s="23">
        <f>C42+D42</f>
        <v/>
      </c>
      <c r="F42" s="23">
        <f>SUMIFS('Erhaltungsaufwand'!$V$2:$V$126,'Erhaltungsaufwand'!$R$2:$R$126,"&lt;="&amp;DATE($A42,12,31),'Erhaltungsaufwand'!$S$2:$S$126,"&gt;="&amp;DATE($A42,1,1))</f>
        <v/>
      </c>
      <c r="G42" s="23">
        <f>SUMIFS('Erhaltungsaufwand'!$W$2:$W$126,'Erhaltungsaufwand'!$R$2:$R$126,"&lt;="&amp;DATE($A42,12,31),'Erhaltungsaufwand'!$S$2:$S$126,"&gt;="&amp;DATE($A42,1,1))</f>
        <v/>
      </c>
      <c r="H42" s="8">
        <f>COUNTIFS('Erhaltungsaufwand'!$R$2:$R$126,"&lt;="&amp;DATE($A42,12,31),'Erhaltungsaufwand'!$S$2:$S$126,"&gt;="&amp;DATE($A42,1,1))</f>
        <v/>
      </c>
      <c r="I42" s="19">
        <f>IFERROR(B42/SUM($B$8:$B$101),0)</f>
        <v/>
      </c>
    </row>
    <row r="43" ht="26" customHeight="1">
      <c r="A43" s="12" t="n">
        <v>2061</v>
      </c>
      <c r="B43" s="25">
        <f>SUMIFS('Erhaltungsaufwand'!$N$2:$N$126,'Erhaltungsaufwand'!$K$2:$K$126,"&gt;="&amp;DATE($A43,1,1),'Erhaltungsaufwand'!$K$2:$K$126,"&lt;="&amp;DATE($A43,12,31))</f>
        <v/>
      </c>
      <c r="C43" s="25">
        <f>SUMIFS('Erhaltungsaufwand'!$N$2:$N$126,'Erhaltungsaufwand'!$Q$2:$Q$126,1,'Erhaltungsaufwand'!$K$2:$K$126,"&gt;="&amp;DATE($A43,1,1),'Erhaltungsaufwand'!$K$2:$K$126,"&lt;="&amp;DATE($A43,12,31))</f>
        <v/>
      </c>
      <c r="D43" s="25">
        <f>SUMIFS('Erhaltungsaufwand'!$T$2:$T$126,'Erhaltungsaufwand'!$Q$2:$Q$126,"&gt;1",'Erhaltungsaufwand'!$R$2:$R$126,"&lt;="&amp;DATE($A43,12,31),'Erhaltungsaufwand'!$S$2:$S$126,"&gt;="&amp;DATE($A43,1,1))</f>
        <v/>
      </c>
      <c r="E43" s="25">
        <f>C43+D43</f>
        <v/>
      </c>
      <c r="F43" s="25">
        <f>SUMIFS('Erhaltungsaufwand'!$V$2:$V$126,'Erhaltungsaufwand'!$R$2:$R$126,"&lt;="&amp;DATE($A43,12,31),'Erhaltungsaufwand'!$S$2:$S$126,"&gt;="&amp;DATE($A43,1,1))</f>
        <v/>
      </c>
      <c r="G43" s="25">
        <f>SUMIFS('Erhaltungsaufwand'!$W$2:$W$126,'Erhaltungsaufwand'!$R$2:$R$126,"&lt;="&amp;DATE($A43,12,31),'Erhaltungsaufwand'!$S$2:$S$126,"&gt;="&amp;DATE($A43,1,1))</f>
        <v/>
      </c>
      <c r="H43" s="12">
        <f>COUNTIFS('Erhaltungsaufwand'!$R$2:$R$126,"&lt;="&amp;DATE($A43,12,31),'Erhaltungsaufwand'!$S$2:$S$126,"&gt;="&amp;DATE($A43,1,1))</f>
        <v/>
      </c>
      <c r="I43" s="20">
        <f>IFERROR(B43/SUM($B$8:$B$101),0)</f>
        <v/>
      </c>
    </row>
    <row r="44" ht="26" customHeight="1">
      <c r="A44" s="8" t="n">
        <v>2062</v>
      </c>
      <c r="B44" s="23">
        <f>SUMIFS('Erhaltungsaufwand'!$N$2:$N$126,'Erhaltungsaufwand'!$K$2:$K$126,"&gt;="&amp;DATE($A44,1,1),'Erhaltungsaufwand'!$K$2:$K$126,"&lt;="&amp;DATE($A44,12,31))</f>
        <v/>
      </c>
      <c r="C44" s="23">
        <f>SUMIFS('Erhaltungsaufwand'!$N$2:$N$126,'Erhaltungsaufwand'!$Q$2:$Q$126,1,'Erhaltungsaufwand'!$K$2:$K$126,"&gt;="&amp;DATE($A44,1,1),'Erhaltungsaufwand'!$K$2:$K$126,"&lt;="&amp;DATE($A44,12,31))</f>
        <v/>
      </c>
      <c r="D44" s="23">
        <f>SUMIFS('Erhaltungsaufwand'!$T$2:$T$126,'Erhaltungsaufwand'!$Q$2:$Q$126,"&gt;1",'Erhaltungsaufwand'!$R$2:$R$126,"&lt;="&amp;DATE($A44,12,31),'Erhaltungsaufwand'!$S$2:$S$126,"&gt;="&amp;DATE($A44,1,1))</f>
        <v/>
      </c>
      <c r="E44" s="23">
        <f>C44+D44</f>
        <v/>
      </c>
      <c r="F44" s="23">
        <f>SUMIFS('Erhaltungsaufwand'!$V$2:$V$126,'Erhaltungsaufwand'!$R$2:$R$126,"&lt;="&amp;DATE($A44,12,31),'Erhaltungsaufwand'!$S$2:$S$126,"&gt;="&amp;DATE($A44,1,1))</f>
        <v/>
      </c>
      <c r="G44" s="23">
        <f>SUMIFS('Erhaltungsaufwand'!$W$2:$W$126,'Erhaltungsaufwand'!$R$2:$R$126,"&lt;="&amp;DATE($A44,12,31),'Erhaltungsaufwand'!$S$2:$S$126,"&gt;="&amp;DATE($A44,1,1))</f>
        <v/>
      </c>
      <c r="H44" s="8">
        <f>COUNTIFS('Erhaltungsaufwand'!$R$2:$R$126,"&lt;="&amp;DATE($A44,12,31),'Erhaltungsaufwand'!$S$2:$S$126,"&gt;="&amp;DATE($A44,1,1))</f>
        <v/>
      </c>
      <c r="I44" s="19">
        <f>IFERROR(B44/SUM($B$8:$B$101),0)</f>
        <v/>
      </c>
    </row>
    <row r="45" ht="26" customHeight="1">
      <c r="A45" s="12" t="n">
        <v>2063</v>
      </c>
      <c r="B45" s="25">
        <f>SUMIFS('Erhaltungsaufwand'!$N$2:$N$126,'Erhaltungsaufwand'!$K$2:$K$126,"&gt;="&amp;DATE($A45,1,1),'Erhaltungsaufwand'!$K$2:$K$126,"&lt;="&amp;DATE($A45,12,31))</f>
        <v/>
      </c>
      <c r="C45" s="25">
        <f>SUMIFS('Erhaltungsaufwand'!$N$2:$N$126,'Erhaltungsaufwand'!$Q$2:$Q$126,1,'Erhaltungsaufwand'!$K$2:$K$126,"&gt;="&amp;DATE($A45,1,1),'Erhaltungsaufwand'!$K$2:$K$126,"&lt;="&amp;DATE($A45,12,31))</f>
        <v/>
      </c>
      <c r="D45" s="25">
        <f>SUMIFS('Erhaltungsaufwand'!$T$2:$T$126,'Erhaltungsaufwand'!$Q$2:$Q$126,"&gt;1",'Erhaltungsaufwand'!$R$2:$R$126,"&lt;="&amp;DATE($A45,12,31),'Erhaltungsaufwand'!$S$2:$S$126,"&gt;="&amp;DATE($A45,1,1))</f>
        <v/>
      </c>
      <c r="E45" s="25">
        <f>C45+D45</f>
        <v/>
      </c>
      <c r="F45" s="25">
        <f>SUMIFS('Erhaltungsaufwand'!$V$2:$V$126,'Erhaltungsaufwand'!$R$2:$R$126,"&lt;="&amp;DATE($A45,12,31),'Erhaltungsaufwand'!$S$2:$S$126,"&gt;="&amp;DATE($A45,1,1))</f>
        <v/>
      </c>
      <c r="G45" s="25">
        <f>SUMIFS('Erhaltungsaufwand'!$W$2:$W$126,'Erhaltungsaufwand'!$R$2:$R$126,"&lt;="&amp;DATE($A45,12,31),'Erhaltungsaufwand'!$S$2:$S$126,"&gt;="&amp;DATE($A45,1,1))</f>
        <v/>
      </c>
      <c r="H45" s="12">
        <f>COUNTIFS('Erhaltungsaufwand'!$R$2:$R$126,"&lt;="&amp;DATE($A45,12,31),'Erhaltungsaufwand'!$S$2:$S$126,"&gt;="&amp;DATE($A45,1,1))</f>
        <v/>
      </c>
      <c r="I45" s="20">
        <f>IFERROR(B45/SUM($B$8:$B$101),0)</f>
        <v/>
      </c>
    </row>
    <row r="46" ht="26" customHeight="1">
      <c r="A46" s="8" t="n">
        <v>2064</v>
      </c>
      <c r="B46" s="23">
        <f>SUMIFS('Erhaltungsaufwand'!$N$2:$N$126,'Erhaltungsaufwand'!$K$2:$K$126,"&gt;="&amp;DATE($A46,1,1),'Erhaltungsaufwand'!$K$2:$K$126,"&lt;="&amp;DATE($A46,12,31))</f>
        <v/>
      </c>
      <c r="C46" s="23">
        <f>SUMIFS('Erhaltungsaufwand'!$N$2:$N$126,'Erhaltungsaufwand'!$Q$2:$Q$126,1,'Erhaltungsaufwand'!$K$2:$K$126,"&gt;="&amp;DATE($A46,1,1),'Erhaltungsaufwand'!$K$2:$K$126,"&lt;="&amp;DATE($A46,12,31))</f>
        <v/>
      </c>
      <c r="D46" s="23">
        <f>SUMIFS('Erhaltungsaufwand'!$T$2:$T$126,'Erhaltungsaufwand'!$Q$2:$Q$126,"&gt;1",'Erhaltungsaufwand'!$R$2:$R$126,"&lt;="&amp;DATE($A46,12,31),'Erhaltungsaufwand'!$S$2:$S$126,"&gt;="&amp;DATE($A46,1,1))</f>
        <v/>
      </c>
      <c r="E46" s="23">
        <f>C46+D46</f>
        <v/>
      </c>
      <c r="F46" s="23">
        <f>SUMIFS('Erhaltungsaufwand'!$V$2:$V$126,'Erhaltungsaufwand'!$R$2:$R$126,"&lt;="&amp;DATE($A46,12,31),'Erhaltungsaufwand'!$S$2:$S$126,"&gt;="&amp;DATE($A46,1,1))</f>
        <v/>
      </c>
      <c r="G46" s="23">
        <f>SUMIFS('Erhaltungsaufwand'!$W$2:$W$126,'Erhaltungsaufwand'!$R$2:$R$126,"&lt;="&amp;DATE($A46,12,31),'Erhaltungsaufwand'!$S$2:$S$126,"&gt;="&amp;DATE($A46,1,1))</f>
        <v/>
      </c>
      <c r="H46" s="8">
        <f>COUNTIFS('Erhaltungsaufwand'!$R$2:$R$126,"&lt;="&amp;DATE($A46,12,31),'Erhaltungsaufwand'!$S$2:$S$126,"&gt;="&amp;DATE($A46,1,1))</f>
        <v/>
      </c>
      <c r="I46" s="19">
        <f>IFERROR(B46/SUM($B$8:$B$101),0)</f>
        <v/>
      </c>
    </row>
    <row r="47" ht="26" customHeight="1">
      <c r="A47" s="12" t="n">
        <v>2065</v>
      </c>
      <c r="B47" s="25">
        <f>SUMIFS('Erhaltungsaufwand'!$N$2:$N$126,'Erhaltungsaufwand'!$K$2:$K$126,"&gt;="&amp;DATE($A47,1,1),'Erhaltungsaufwand'!$K$2:$K$126,"&lt;="&amp;DATE($A47,12,31))</f>
        <v/>
      </c>
      <c r="C47" s="25">
        <f>SUMIFS('Erhaltungsaufwand'!$N$2:$N$126,'Erhaltungsaufwand'!$Q$2:$Q$126,1,'Erhaltungsaufwand'!$K$2:$K$126,"&gt;="&amp;DATE($A47,1,1),'Erhaltungsaufwand'!$K$2:$K$126,"&lt;="&amp;DATE($A47,12,31))</f>
        <v/>
      </c>
      <c r="D47" s="25">
        <f>SUMIFS('Erhaltungsaufwand'!$T$2:$T$126,'Erhaltungsaufwand'!$Q$2:$Q$126,"&gt;1",'Erhaltungsaufwand'!$R$2:$R$126,"&lt;="&amp;DATE($A47,12,31),'Erhaltungsaufwand'!$S$2:$S$126,"&gt;="&amp;DATE($A47,1,1))</f>
        <v/>
      </c>
      <c r="E47" s="25">
        <f>C47+D47</f>
        <v/>
      </c>
      <c r="F47" s="25">
        <f>SUMIFS('Erhaltungsaufwand'!$V$2:$V$126,'Erhaltungsaufwand'!$R$2:$R$126,"&lt;="&amp;DATE($A47,12,31),'Erhaltungsaufwand'!$S$2:$S$126,"&gt;="&amp;DATE($A47,1,1))</f>
        <v/>
      </c>
      <c r="G47" s="25">
        <f>SUMIFS('Erhaltungsaufwand'!$W$2:$W$126,'Erhaltungsaufwand'!$R$2:$R$126,"&lt;="&amp;DATE($A47,12,31),'Erhaltungsaufwand'!$S$2:$S$126,"&gt;="&amp;DATE($A47,1,1))</f>
        <v/>
      </c>
      <c r="H47" s="12">
        <f>COUNTIFS('Erhaltungsaufwand'!$R$2:$R$126,"&lt;="&amp;DATE($A47,12,31),'Erhaltungsaufwand'!$S$2:$S$126,"&gt;="&amp;DATE($A47,1,1))</f>
        <v/>
      </c>
      <c r="I47" s="20">
        <f>IFERROR(B47/SUM($B$8:$B$101),0)</f>
        <v/>
      </c>
    </row>
    <row r="48" ht="26" customHeight="1">
      <c r="A48" s="8" t="n">
        <v>2066</v>
      </c>
      <c r="B48" s="23">
        <f>SUMIFS('Erhaltungsaufwand'!$N$2:$N$126,'Erhaltungsaufwand'!$K$2:$K$126,"&gt;="&amp;DATE($A48,1,1),'Erhaltungsaufwand'!$K$2:$K$126,"&lt;="&amp;DATE($A48,12,31))</f>
        <v/>
      </c>
      <c r="C48" s="23">
        <f>SUMIFS('Erhaltungsaufwand'!$N$2:$N$126,'Erhaltungsaufwand'!$Q$2:$Q$126,1,'Erhaltungsaufwand'!$K$2:$K$126,"&gt;="&amp;DATE($A48,1,1),'Erhaltungsaufwand'!$K$2:$K$126,"&lt;="&amp;DATE($A48,12,31))</f>
        <v/>
      </c>
      <c r="D48" s="23">
        <f>SUMIFS('Erhaltungsaufwand'!$T$2:$T$126,'Erhaltungsaufwand'!$Q$2:$Q$126,"&gt;1",'Erhaltungsaufwand'!$R$2:$R$126,"&lt;="&amp;DATE($A48,12,31),'Erhaltungsaufwand'!$S$2:$S$126,"&gt;="&amp;DATE($A48,1,1))</f>
        <v/>
      </c>
      <c r="E48" s="23">
        <f>C48+D48</f>
        <v/>
      </c>
      <c r="F48" s="23">
        <f>SUMIFS('Erhaltungsaufwand'!$V$2:$V$126,'Erhaltungsaufwand'!$R$2:$R$126,"&lt;="&amp;DATE($A48,12,31),'Erhaltungsaufwand'!$S$2:$S$126,"&gt;="&amp;DATE($A48,1,1))</f>
        <v/>
      </c>
      <c r="G48" s="23">
        <f>SUMIFS('Erhaltungsaufwand'!$W$2:$W$126,'Erhaltungsaufwand'!$R$2:$R$126,"&lt;="&amp;DATE($A48,12,31),'Erhaltungsaufwand'!$S$2:$S$126,"&gt;="&amp;DATE($A48,1,1))</f>
        <v/>
      </c>
      <c r="H48" s="8">
        <f>COUNTIFS('Erhaltungsaufwand'!$R$2:$R$126,"&lt;="&amp;DATE($A48,12,31),'Erhaltungsaufwand'!$S$2:$S$126,"&gt;="&amp;DATE($A48,1,1))</f>
        <v/>
      </c>
      <c r="I48" s="19">
        <f>IFERROR(B48/SUM($B$8:$B$101),0)</f>
        <v/>
      </c>
    </row>
    <row r="49" ht="26" customHeight="1">
      <c r="A49" s="12" t="n">
        <v>2067</v>
      </c>
      <c r="B49" s="25">
        <f>SUMIFS('Erhaltungsaufwand'!$N$2:$N$126,'Erhaltungsaufwand'!$K$2:$K$126,"&gt;="&amp;DATE($A49,1,1),'Erhaltungsaufwand'!$K$2:$K$126,"&lt;="&amp;DATE($A49,12,31))</f>
        <v/>
      </c>
      <c r="C49" s="25">
        <f>SUMIFS('Erhaltungsaufwand'!$N$2:$N$126,'Erhaltungsaufwand'!$Q$2:$Q$126,1,'Erhaltungsaufwand'!$K$2:$K$126,"&gt;="&amp;DATE($A49,1,1),'Erhaltungsaufwand'!$K$2:$K$126,"&lt;="&amp;DATE($A49,12,31))</f>
        <v/>
      </c>
      <c r="D49" s="25">
        <f>SUMIFS('Erhaltungsaufwand'!$T$2:$T$126,'Erhaltungsaufwand'!$Q$2:$Q$126,"&gt;1",'Erhaltungsaufwand'!$R$2:$R$126,"&lt;="&amp;DATE($A49,12,31),'Erhaltungsaufwand'!$S$2:$S$126,"&gt;="&amp;DATE($A49,1,1))</f>
        <v/>
      </c>
      <c r="E49" s="25">
        <f>C49+D49</f>
        <v/>
      </c>
      <c r="F49" s="25">
        <f>SUMIFS('Erhaltungsaufwand'!$V$2:$V$126,'Erhaltungsaufwand'!$R$2:$R$126,"&lt;="&amp;DATE($A49,12,31),'Erhaltungsaufwand'!$S$2:$S$126,"&gt;="&amp;DATE($A49,1,1))</f>
        <v/>
      </c>
      <c r="G49" s="25">
        <f>SUMIFS('Erhaltungsaufwand'!$W$2:$W$126,'Erhaltungsaufwand'!$R$2:$R$126,"&lt;="&amp;DATE($A49,12,31),'Erhaltungsaufwand'!$S$2:$S$126,"&gt;="&amp;DATE($A49,1,1))</f>
        <v/>
      </c>
      <c r="H49" s="12">
        <f>COUNTIFS('Erhaltungsaufwand'!$R$2:$R$126,"&lt;="&amp;DATE($A49,12,31),'Erhaltungsaufwand'!$S$2:$S$126,"&gt;="&amp;DATE($A49,1,1))</f>
        <v/>
      </c>
      <c r="I49" s="20">
        <f>IFERROR(B49/SUM($B$8:$B$101),0)</f>
        <v/>
      </c>
    </row>
    <row r="50" ht="26" customHeight="1">
      <c r="A50" s="8" t="n">
        <v>2068</v>
      </c>
      <c r="B50" s="23">
        <f>SUMIFS('Erhaltungsaufwand'!$N$2:$N$126,'Erhaltungsaufwand'!$K$2:$K$126,"&gt;="&amp;DATE($A50,1,1),'Erhaltungsaufwand'!$K$2:$K$126,"&lt;="&amp;DATE($A50,12,31))</f>
        <v/>
      </c>
      <c r="C50" s="23">
        <f>SUMIFS('Erhaltungsaufwand'!$N$2:$N$126,'Erhaltungsaufwand'!$Q$2:$Q$126,1,'Erhaltungsaufwand'!$K$2:$K$126,"&gt;="&amp;DATE($A50,1,1),'Erhaltungsaufwand'!$K$2:$K$126,"&lt;="&amp;DATE($A50,12,31))</f>
        <v/>
      </c>
      <c r="D50" s="23">
        <f>SUMIFS('Erhaltungsaufwand'!$T$2:$T$126,'Erhaltungsaufwand'!$Q$2:$Q$126,"&gt;1",'Erhaltungsaufwand'!$R$2:$R$126,"&lt;="&amp;DATE($A50,12,31),'Erhaltungsaufwand'!$S$2:$S$126,"&gt;="&amp;DATE($A50,1,1))</f>
        <v/>
      </c>
      <c r="E50" s="23">
        <f>C50+D50</f>
        <v/>
      </c>
      <c r="F50" s="23">
        <f>SUMIFS('Erhaltungsaufwand'!$V$2:$V$126,'Erhaltungsaufwand'!$R$2:$R$126,"&lt;="&amp;DATE($A50,12,31),'Erhaltungsaufwand'!$S$2:$S$126,"&gt;="&amp;DATE($A50,1,1))</f>
        <v/>
      </c>
      <c r="G50" s="23">
        <f>SUMIFS('Erhaltungsaufwand'!$W$2:$W$126,'Erhaltungsaufwand'!$R$2:$R$126,"&lt;="&amp;DATE($A50,12,31),'Erhaltungsaufwand'!$S$2:$S$126,"&gt;="&amp;DATE($A50,1,1))</f>
        <v/>
      </c>
      <c r="H50" s="8">
        <f>COUNTIFS('Erhaltungsaufwand'!$R$2:$R$126,"&lt;="&amp;DATE($A50,12,31),'Erhaltungsaufwand'!$S$2:$S$126,"&gt;="&amp;DATE($A50,1,1))</f>
        <v/>
      </c>
      <c r="I50" s="19">
        <f>IFERROR(B50/SUM($B$8:$B$101),0)</f>
        <v/>
      </c>
    </row>
    <row r="51" ht="26" customHeight="1">
      <c r="A51" s="12" t="n">
        <v>2069</v>
      </c>
      <c r="B51" s="25">
        <f>SUMIFS('Erhaltungsaufwand'!$N$2:$N$126,'Erhaltungsaufwand'!$K$2:$K$126,"&gt;="&amp;DATE($A51,1,1),'Erhaltungsaufwand'!$K$2:$K$126,"&lt;="&amp;DATE($A51,12,31))</f>
        <v/>
      </c>
      <c r="C51" s="25">
        <f>SUMIFS('Erhaltungsaufwand'!$N$2:$N$126,'Erhaltungsaufwand'!$Q$2:$Q$126,1,'Erhaltungsaufwand'!$K$2:$K$126,"&gt;="&amp;DATE($A51,1,1),'Erhaltungsaufwand'!$K$2:$K$126,"&lt;="&amp;DATE($A51,12,31))</f>
        <v/>
      </c>
      <c r="D51" s="25">
        <f>SUMIFS('Erhaltungsaufwand'!$T$2:$T$126,'Erhaltungsaufwand'!$Q$2:$Q$126,"&gt;1",'Erhaltungsaufwand'!$R$2:$R$126,"&lt;="&amp;DATE($A51,12,31),'Erhaltungsaufwand'!$S$2:$S$126,"&gt;="&amp;DATE($A51,1,1))</f>
        <v/>
      </c>
      <c r="E51" s="25">
        <f>C51+D51</f>
        <v/>
      </c>
      <c r="F51" s="25">
        <f>SUMIFS('Erhaltungsaufwand'!$V$2:$V$126,'Erhaltungsaufwand'!$R$2:$R$126,"&lt;="&amp;DATE($A51,12,31),'Erhaltungsaufwand'!$S$2:$S$126,"&gt;="&amp;DATE($A51,1,1))</f>
        <v/>
      </c>
      <c r="G51" s="25">
        <f>SUMIFS('Erhaltungsaufwand'!$W$2:$W$126,'Erhaltungsaufwand'!$R$2:$R$126,"&lt;="&amp;DATE($A51,12,31),'Erhaltungsaufwand'!$S$2:$S$126,"&gt;="&amp;DATE($A51,1,1))</f>
        <v/>
      </c>
      <c r="H51" s="12">
        <f>COUNTIFS('Erhaltungsaufwand'!$R$2:$R$126,"&lt;="&amp;DATE($A51,12,31),'Erhaltungsaufwand'!$S$2:$S$126,"&gt;="&amp;DATE($A51,1,1))</f>
        <v/>
      </c>
      <c r="I51" s="20">
        <f>IFERROR(B51/SUM($B$8:$B$101),0)</f>
        <v/>
      </c>
    </row>
    <row r="52" ht="26" customHeight="1">
      <c r="A52" s="8" t="n">
        <v>2070</v>
      </c>
      <c r="B52" s="23">
        <f>SUMIFS('Erhaltungsaufwand'!$N$2:$N$126,'Erhaltungsaufwand'!$K$2:$K$126,"&gt;="&amp;DATE($A52,1,1),'Erhaltungsaufwand'!$K$2:$K$126,"&lt;="&amp;DATE($A52,12,31))</f>
        <v/>
      </c>
      <c r="C52" s="23">
        <f>SUMIFS('Erhaltungsaufwand'!$N$2:$N$126,'Erhaltungsaufwand'!$Q$2:$Q$126,1,'Erhaltungsaufwand'!$K$2:$K$126,"&gt;="&amp;DATE($A52,1,1),'Erhaltungsaufwand'!$K$2:$K$126,"&lt;="&amp;DATE($A52,12,31))</f>
        <v/>
      </c>
      <c r="D52" s="23">
        <f>SUMIFS('Erhaltungsaufwand'!$T$2:$T$126,'Erhaltungsaufwand'!$Q$2:$Q$126,"&gt;1",'Erhaltungsaufwand'!$R$2:$R$126,"&lt;="&amp;DATE($A52,12,31),'Erhaltungsaufwand'!$S$2:$S$126,"&gt;="&amp;DATE($A52,1,1))</f>
        <v/>
      </c>
      <c r="E52" s="23">
        <f>C52+D52</f>
        <v/>
      </c>
      <c r="F52" s="23">
        <f>SUMIFS('Erhaltungsaufwand'!$V$2:$V$126,'Erhaltungsaufwand'!$R$2:$R$126,"&lt;="&amp;DATE($A52,12,31),'Erhaltungsaufwand'!$S$2:$S$126,"&gt;="&amp;DATE($A52,1,1))</f>
        <v/>
      </c>
      <c r="G52" s="23">
        <f>SUMIFS('Erhaltungsaufwand'!$W$2:$W$126,'Erhaltungsaufwand'!$R$2:$R$126,"&lt;="&amp;DATE($A52,12,31),'Erhaltungsaufwand'!$S$2:$S$126,"&gt;="&amp;DATE($A52,1,1))</f>
        <v/>
      </c>
      <c r="H52" s="8">
        <f>COUNTIFS('Erhaltungsaufwand'!$R$2:$R$126,"&lt;="&amp;DATE($A52,12,31),'Erhaltungsaufwand'!$S$2:$S$126,"&gt;="&amp;DATE($A52,1,1))</f>
        <v/>
      </c>
      <c r="I52" s="19">
        <f>IFERROR(B52/SUM($B$8:$B$101),0)</f>
        <v/>
      </c>
    </row>
    <row r="53" ht="26" customHeight="1">
      <c r="A53" s="12" t="n">
        <v>2071</v>
      </c>
      <c r="B53" s="25">
        <f>SUMIFS('Erhaltungsaufwand'!$N$2:$N$126,'Erhaltungsaufwand'!$K$2:$K$126,"&gt;="&amp;DATE($A53,1,1),'Erhaltungsaufwand'!$K$2:$K$126,"&lt;="&amp;DATE($A53,12,31))</f>
        <v/>
      </c>
      <c r="C53" s="25">
        <f>SUMIFS('Erhaltungsaufwand'!$N$2:$N$126,'Erhaltungsaufwand'!$Q$2:$Q$126,1,'Erhaltungsaufwand'!$K$2:$K$126,"&gt;="&amp;DATE($A53,1,1),'Erhaltungsaufwand'!$K$2:$K$126,"&lt;="&amp;DATE($A53,12,31))</f>
        <v/>
      </c>
      <c r="D53" s="25">
        <f>SUMIFS('Erhaltungsaufwand'!$T$2:$T$126,'Erhaltungsaufwand'!$Q$2:$Q$126,"&gt;1",'Erhaltungsaufwand'!$R$2:$R$126,"&lt;="&amp;DATE($A53,12,31),'Erhaltungsaufwand'!$S$2:$S$126,"&gt;="&amp;DATE($A53,1,1))</f>
        <v/>
      </c>
      <c r="E53" s="25">
        <f>C53+D53</f>
        <v/>
      </c>
      <c r="F53" s="25">
        <f>SUMIFS('Erhaltungsaufwand'!$V$2:$V$126,'Erhaltungsaufwand'!$R$2:$R$126,"&lt;="&amp;DATE($A53,12,31),'Erhaltungsaufwand'!$S$2:$S$126,"&gt;="&amp;DATE($A53,1,1))</f>
        <v/>
      </c>
      <c r="G53" s="25">
        <f>SUMIFS('Erhaltungsaufwand'!$W$2:$W$126,'Erhaltungsaufwand'!$R$2:$R$126,"&lt;="&amp;DATE($A53,12,31),'Erhaltungsaufwand'!$S$2:$S$126,"&gt;="&amp;DATE($A53,1,1))</f>
        <v/>
      </c>
      <c r="H53" s="12">
        <f>COUNTIFS('Erhaltungsaufwand'!$R$2:$R$126,"&lt;="&amp;DATE($A53,12,31),'Erhaltungsaufwand'!$S$2:$S$126,"&gt;="&amp;DATE($A53,1,1))</f>
        <v/>
      </c>
      <c r="I53" s="20">
        <f>IFERROR(B53/SUM($B$8:$B$101),0)</f>
        <v/>
      </c>
    </row>
    <row r="54" ht="26" customHeight="1">
      <c r="A54" s="8" t="n">
        <v>2072</v>
      </c>
      <c r="B54" s="23">
        <f>SUMIFS('Erhaltungsaufwand'!$N$2:$N$126,'Erhaltungsaufwand'!$K$2:$K$126,"&gt;="&amp;DATE($A54,1,1),'Erhaltungsaufwand'!$K$2:$K$126,"&lt;="&amp;DATE($A54,12,31))</f>
        <v/>
      </c>
      <c r="C54" s="23">
        <f>SUMIFS('Erhaltungsaufwand'!$N$2:$N$126,'Erhaltungsaufwand'!$Q$2:$Q$126,1,'Erhaltungsaufwand'!$K$2:$K$126,"&gt;="&amp;DATE($A54,1,1),'Erhaltungsaufwand'!$K$2:$K$126,"&lt;="&amp;DATE($A54,12,31))</f>
        <v/>
      </c>
      <c r="D54" s="23">
        <f>SUMIFS('Erhaltungsaufwand'!$T$2:$T$126,'Erhaltungsaufwand'!$Q$2:$Q$126,"&gt;1",'Erhaltungsaufwand'!$R$2:$R$126,"&lt;="&amp;DATE($A54,12,31),'Erhaltungsaufwand'!$S$2:$S$126,"&gt;="&amp;DATE($A54,1,1))</f>
        <v/>
      </c>
      <c r="E54" s="23">
        <f>C54+D54</f>
        <v/>
      </c>
      <c r="F54" s="23">
        <f>SUMIFS('Erhaltungsaufwand'!$V$2:$V$126,'Erhaltungsaufwand'!$R$2:$R$126,"&lt;="&amp;DATE($A54,12,31),'Erhaltungsaufwand'!$S$2:$S$126,"&gt;="&amp;DATE($A54,1,1))</f>
        <v/>
      </c>
      <c r="G54" s="23">
        <f>SUMIFS('Erhaltungsaufwand'!$W$2:$W$126,'Erhaltungsaufwand'!$R$2:$R$126,"&lt;="&amp;DATE($A54,12,31),'Erhaltungsaufwand'!$S$2:$S$126,"&gt;="&amp;DATE($A54,1,1))</f>
        <v/>
      </c>
      <c r="H54" s="8">
        <f>COUNTIFS('Erhaltungsaufwand'!$R$2:$R$126,"&lt;="&amp;DATE($A54,12,31),'Erhaltungsaufwand'!$S$2:$S$126,"&gt;="&amp;DATE($A54,1,1))</f>
        <v/>
      </c>
      <c r="I54" s="19">
        <f>IFERROR(B54/SUM($B$8:$B$101),0)</f>
        <v/>
      </c>
    </row>
    <row r="55" ht="26" customHeight="1">
      <c r="A55" s="12" t="n">
        <v>2073</v>
      </c>
      <c r="B55" s="25">
        <f>SUMIFS('Erhaltungsaufwand'!$N$2:$N$126,'Erhaltungsaufwand'!$K$2:$K$126,"&gt;="&amp;DATE($A55,1,1),'Erhaltungsaufwand'!$K$2:$K$126,"&lt;="&amp;DATE($A55,12,31))</f>
        <v/>
      </c>
      <c r="C55" s="25">
        <f>SUMIFS('Erhaltungsaufwand'!$N$2:$N$126,'Erhaltungsaufwand'!$Q$2:$Q$126,1,'Erhaltungsaufwand'!$K$2:$K$126,"&gt;="&amp;DATE($A55,1,1),'Erhaltungsaufwand'!$K$2:$K$126,"&lt;="&amp;DATE($A55,12,31))</f>
        <v/>
      </c>
      <c r="D55" s="25">
        <f>SUMIFS('Erhaltungsaufwand'!$T$2:$T$126,'Erhaltungsaufwand'!$Q$2:$Q$126,"&gt;1",'Erhaltungsaufwand'!$R$2:$R$126,"&lt;="&amp;DATE($A55,12,31),'Erhaltungsaufwand'!$S$2:$S$126,"&gt;="&amp;DATE($A55,1,1))</f>
        <v/>
      </c>
      <c r="E55" s="25">
        <f>C55+D55</f>
        <v/>
      </c>
      <c r="F55" s="25">
        <f>SUMIFS('Erhaltungsaufwand'!$V$2:$V$126,'Erhaltungsaufwand'!$R$2:$R$126,"&lt;="&amp;DATE($A55,12,31),'Erhaltungsaufwand'!$S$2:$S$126,"&gt;="&amp;DATE($A55,1,1))</f>
        <v/>
      </c>
      <c r="G55" s="25">
        <f>SUMIFS('Erhaltungsaufwand'!$W$2:$W$126,'Erhaltungsaufwand'!$R$2:$R$126,"&lt;="&amp;DATE($A55,12,31),'Erhaltungsaufwand'!$S$2:$S$126,"&gt;="&amp;DATE($A55,1,1))</f>
        <v/>
      </c>
      <c r="H55" s="12">
        <f>COUNTIFS('Erhaltungsaufwand'!$R$2:$R$126,"&lt;="&amp;DATE($A55,12,31),'Erhaltungsaufwand'!$S$2:$S$126,"&gt;="&amp;DATE($A55,1,1))</f>
        <v/>
      </c>
      <c r="I55" s="20">
        <f>IFERROR(B55/SUM($B$8:$B$101),0)</f>
        <v/>
      </c>
    </row>
    <row r="56" ht="26" customHeight="1">
      <c r="A56" s="8" t="n">
        <v>2074</v>
      </c>
      <c r="B56" s="23">
        <f>SUMIFS('Erhaltungsaufwand'!$N$2:$N$126,'Erhaltungsaufwand'!$K$2:$K$126,"&gt;="&amp;DATE($A56,1,1),'Erhaltungsaufwand'!$K$2:$K$126,"&lt;="&amp;DATE($A56,12,31))</f>
        <v/>
      </c>
      <c r="C56" s="23">
        <f>SUMIFS('Erhaltungsaufwand'!$N$2:$N$126,'Erhaltungsaufwand'!$Q$2:$Q$126,1,'Erhaltungsaufwand'!$K$2:$K$126,"&gt;="&amp;DATE($A56,1,1),'Erhaltungsaufwand'!$K$2:$K$126,"&lt;="&amp;DATE($A56,12,31))</f>
        <v/>
      </c>
      <c r="D56" s="23">
        <f>SUMIFS('Erhaltungsaufwand'!$T$2:$T$126,'Erhaltungsaufwand'!$Q$2:$Q$126,"&gt;1",'Erhaltungsaufwand'!$R$2:$R$126,"&lt;="&amp;DATE($A56,12,31),'Erhaltungsaufwand'!$S$2:$S$126,"&gt;="&amp;DATE($A56,1,1))</f>
        <v/>
      </c>
      <c r="E56" s="23">
        <f>C56+D56</f>
        <v/>
      </c>
      <c r="F56" s="23">
        <f>SUMIFS('Erhaltungsaufwand'!$V$2:$V$126,'Erhaltungsaufwand'!$R$2:$R$126,"&lt;="&amp;DATE($A56,12,31),'Erhaltungsaufwand'!$S$2:$S$126,"&gt;="&amp;DATE($A56,1,1))</f>
        <v/>
      </c>
      <c r="G56" s="23">
        <f>SUMIFS('Erhaltungsaufwand'!$W$2:$W$126,'Erhaltungsaufwand'!$R$2:$R$126,"&lt;="&amp;DATE($A56,12,31),'Erhaltungsaufwand'!$S$2:$S$126,"&gt;="&amp;DATE($A56,1,1))</f>
        <v/>
      </c>
      <c r="H56" s="8">
        <f>COUNTIFS('Erhaltungsaufwand'!$R$2:$R$126,"&lt;="&amp;DATE($A56,12,31),'Erhaltungsaufwand'!$S$2:$S$126,"&gt;="&amp;DATE($A56,1,1))</f>
        <v/>
      </c>
      <c r="I56" s="19">
        <f>IFERROR(B56/SUM($B$8:$B$101),0)</f>
        <v/>
      </c>
    </row>
    <row r="57" ht="26" customHeight="1">
      <c r="A57" s="12" t="n">
        <v>2075</v>
      </c>
      <c r="B57" s="25">
        <f>SUMIFS('Erhaltungsaufwand'!$N$2:$N$126,'Erhaltungsaufwand'!$K$2:$K$126,"&gt;="&amp;DATE($A57,1,1),'Erhaltungsaufwand'!$K$2:$K$126,"&lt;="&amp;DATE($A57,12,31))</f>
        <v/>
      </c>
      <c r="C57" s="25">
        <f>SUMIFS('Erhaltungsaufwand'!$N$2:$N$126,'Erhaltungsaufwand'!$Q$2:$Q$126,1,'Erhaltungsaufwand'!$K$2:$K$126,"&gt;="&amp;DATE($A57,1,1),'Erhaltungsaufwand'!$K$2:$K$126,"&lt;="&amp;DATE($A57,12,31))</f>
        <v/>
      </c>
      <c r="D57" s="25">
        <f>SUMIFS('Erhaltungsaufwand'!$T$2:$T$126,'Erhaltungsaufwand'!$Q$2:$Q$126,"&gt;1",'Erhaltungsaufwand'!$R$2:$R$126,"&lt;="&amp;DATE($A57,12,31),'Erhaltungsaufwand'!$S$2:$S$126,"&gt;="&amp;DATE($A57,1,1))</f>
        <v/>
      </c>
      <c r="E57" s="25">
        <f>C57+D57</f>
        <v/>
      </c>
      <c r="F57" s="25">
        <f>SUMIFS('Erhaltungsaufwand'!$V$2:$V$126,'Erhaltungsaufwand'!$R$2:$R$126,"&lt;="&amp;DATE($A57,12,31),'Erhaltungsaufwand'!$S$2:$S$126,"&gt;="&amp;DATE($A57,1,1))</f>
        <v/>
      </c>
      <c r="G57" s="25">
        <f>SUMIFS('Erhaltungsaufwand'!$W$2:$W$126,'Erhaltungsaufwand'!$R$2:$R$126,"&lt;="&amp;DATE($A57,12,31),'Erhaltungsaufwand'!$S$2:$S$126,"&gt;="&amp;DATE($A57,1,1))</f>
        <v/>
      </c>
      <c r="H57" s="12">
        <f>COUNTIFS('Erhaltungsaufwand'!$R$2:$R$126,"&lt;="&amp;DATE($A57,12,31),'Erhaltungsaufwand'!$S$2:$S$126,"&gt;="&amp;DATE($A57,1,1))</f>
        <v/>
      </c>
      <c r="I57" s="20">
        <f>IFERROR(B57/SUM($B$8:$B$101),0)</f>
        <v/>
      </c>
    </row>
    <row r="58" ht="26" customHeight="1">
      <c r="A58" s="8" t="n">
        <v>2076</v>
      </c>
      <c r="B58" s="23">
        <f>SUMIFS('Erhaltungsaufwand'!$N$2:$N$126,'Erhaltungsaufwand'!$K$2:$K$126,"&gt;="&amp;DATE($A58,1,1),'Erhaltungsaufwand'!$K$2:$K$126,"&lt;="&amp;DATE($A58,12,31))</f>
        <v/>
      </c>
      <c r="C58" s="23">
        <f>SUMIFS('Erhaltungsaufwand'!$N$2:$N$126,'Erhaltungsaufwand'!$Q$2:$Q$126,1,'Erhaltungsaufwand'!$K$2:$K$126,"&gt;="&amp;DATE($A58,1,1),'Erhaltungsaufwand'!$K$2:$K$126,"&lt;="&amp;DATE($A58,12,31))</f>
        <v/>
      </c>
      <c r="D58" s="23">
        <f>SUMIFS('Erhaltungsaufwand'!$T$2:$T$126,'Erhaltungsaufwand'!$Q$2:$Q$126,"&gt;1",'Erhaltungsaufwand'!$R$2:$R$126,"&lt;="&amp;DATE($A58,12,31),'Erhaltungsaufwand'!$S$2:$S$126,"&gt;="&amp;DATE($A58,1,1))</f>
        <v/>
      </c>
      <c r="E58" s="23">
        <f>C58+D58</f>
        <v/>
      </c>
      <c r="F58" s="23">
        <f>SUMIFS('Erhaltungsaufwand'!$V$2:$V$126,'Erhaltungsaufwand'!$R$2:$R$126,"&lt;="&amp;DATE($A58,12,31),'Erhaltungsaufwand'!$S$2:$S$126,"&gt;="&amp;DATE($A58,1,1))</f>
        <v/>
      </c>
      <c r="G58" s="23">
        <f>SUMIFS('Erhaltungsaufwand'!$W$2:$W$126,'Erhaltungsaufwand'!$R$2:$R$126,"&lt;="&amp;DATE($A58,12,31),'Erhaltungsaufwand'!$S$2:$S$126,"&gt;="&amp;DATE($A58,1,1))</f>
        <v/>
      </c>
      <c r="H58" s="8">
        <f>COUNTIFS('Erhaltungsaufwand'!$R$2:$R$126,"&lt;="&amp;DATE($A58,12,31),'Erhaltungsaufwand'!$S$2:$S$126,"&gt;="&amp;DATE($A58,1,1))</f>
        <v/>
      </c>
      <c r="I58" s="19">
        <f>IFERROR(B58/SUM($B$8:$B$101),0)</f>
        <v/>
      </c>
    </row>
    <row r="59" ht="26" customHeight="1">
      <c r="A59" s="12" t="n">
        <v>2077</v>
      </c>
      <c r="B59" s="25">
        <f>SUMIFS('Erhaltungsaufwand'!$N$2:$N$126,'Erhaltungsaufwand'!$K$2:$K$126,"&gt;="&amp;DATE($A59,1,1),'Erhaltungsaufwand'!$K$2:$K$126,"&lt;="&amp;DATE($A59,12,31))</f>
        <v/>
      </c>
      <c r="C59" s="25">
        <f>SUMIFS('Erhaltungsaufwand'!$N$2:$N$126,'Erhaltungsaufwand'!$Q$2:$Q$126,1,'Erhaltungsaufwand'!$K$2:$K$126,"&gt;="&amp;DATE($A59,1,1),'Erhaltungsaufwand'!$K$2:$K$126,"&lt;="&amp;DATE($A59,12,31))</f>
        <v/>
      </c>
      <c r="D59" s="25">
        <f>SUMIFS('Erhaltungsaufwand'!$T$2:$T$126,'Erhaltungsaufwand'!$Q$2:$Q$126,"&gt;1",'Erhaltungsaufwand'!$R$2:$R$126,"&lt;="&amp;DATE($A59,12,31),'Erhaltungsaufwand'!$S$2:$S$126,"&gt;="&amp;DATE($A59,1,1))</f>
        <v/>
      </c>
      <c r="E59" s="25">
        <f>C59+D59</f>
        <v/>
      </c>
      <c r="F59" s="25">
        <f>SUMIFS('Erhaltungsaufwand'!$V$2:$V$126,'Erhaltungsaufwand'!$R$2:$R$126,"&lt;="&amp;DATE($A59,12,31),'Erhaltungsaufwand'!$S$2:$S$126,"&gt;="&amp;DATE($A59,1,1))</f>
        <v/>
      </c>
      <c r="G59" s="25">
        <f>SUMIFS('Erhaltungsaufwand'!$W$2:$W$126,'Erhaltungsaufwand'!$R$2:$R$126,"&lt;="&amp;DATE($A59,12,31),'Erhaltungsaufwand'!$S$2:$S$126,"&gt;="&amp;DATE($A59,1,1))</f>
        <v/>
      </c>
      <c r="H59" s="12">
        <f>COUNTIFS('Erhaltungsaufwand'!$R$2:$R$126,"&lt;="&amp;DATE($A59,12,31),'Erhaltungsaufwand'!$S$2:$S$126,"&gt;="&amp;DATE($A59,1,1))</f>
        <v/>
      </c>
      <c r="I59" s="20">
        <f>IFERROR(B59/SUM($B$8:$B$101),0)</f>
        <v/>
      </c>
    </row>
    <row r="60" ht="26" customHeight="1">
      <c r="A60" s="8" t="n">
        <v>2078</v>
      </c>
      <c r="B60" s="23">
        <f>SUMIFS('Erhaltungsaufwand'!$N$2:$N$126,'Erhaltungsaufwand'!$K$2:$K$126,"&gt;="&amp;DATE($A60,1,1),'Erhaltungsaufwand'!$K$2:$K$126,"&lt;="&amp;DATE($A60,12,31))</f>
        <v/>
      </c>
      <c r="C60" s="23">
        <f>SUMIFS('Erhaltungsaufwand'!$N$2:$N$126,'Erhaltungsaufwand'!$Q$2:$Q$126,1,'Erhaltungsaufwand'!$K$2:$K$126,"&gt;="&amp;DATE($A60,1,1),'Erhaltungsaufwand'!$K$2:$K$126,"&lt;="&amp;DATE($A60,12,31))</f>
        <v/>
      </c>
      <c r="D60" s="23">
        <f>SUMIFS('Erhaltungsaufwand'!$T$2:$T$126,'Erhaltungsaufwand'!$Q$2:$Q$126,"&gt;1",'Erhaltungsaufwand'!$R$2:$R$126,"&lt;="&amp;DATE($A60,12,31),'Erhaltungsaufwand'!$S$2:$S$126,"&gt;="&amp;DATE($A60,1,1))</f>
        <v/>
      </c>
      <c r="E60" s="23">
        <f>C60+D60</f>
        <v/>
      </c>
      <c r="F60" s="23">
        <f>SUMIFS('Erhaltungsaufwand'!$V$2:$V$126,'Erhaltungsaufwand'!$R$2:$R$126,"&lt;="&amp;DATE($A60,12,31),'Erhaltungsaufwand'!$S$2:$S$126,"&gt;="&amp;DATE($A60,1,1))</f>
        <v/>
      </c>
      <c r="G60" s="23">
        <f>SUMIFS('Erhaltungsaufwand'!$W$2:$W$126,'Erhaltungsaufwand'!$R$2:$R$126,"&lt;="&amp;DATE($A60,12,31),'Erhaltungsaufwand'!$S$2:$S$126,"&gt;="&amp;DATE($A60,1,1))</f>
        <v/>
      </c>
      <c r="H60" s="8">
        <f>COUNTIFS('Erhaltungsaufwand'!$R$2:$R$126,"&lt;="&amp;DATE($A60,12,31),'Erhaltungsaufwand'!$S$2:$S$126,"&gt;="&amp;DATE($A60,1,1))</f>
        <v/>
      </c>
      <c r="I60" s="19">
        <f>IFERROR(B60/SUM($B$8:$B$101),0)</f>
        <v/>
      </c>
    </row>
    <row r="61" ht="26" customHeight="1">
      <c r="A61" s="12" t="n">
        <v>2079</v>
      </c>
      <c r="B61" s="25">
        <f>SUMIFS('Erhaltungsaufwand'!$N$2:$N$126,'Erhaltungsaufwand'!$K$2:$K$126,"&gt;="&amp;DATE($A61,1,1),'Erhaltungsaufwand'!$K$2:$K$126,"&lt;="&amp;DATE($A61,12,31))</f>
        <v/>
      </c>
      <c r="C61" s="25">
        <f>SUMIFS('Erhaltungsaufwand'!$N$2:$N$126,'Erhaltungsaufwand'!$Q$2:$Q$126,1,'Erhaltungsaufwand'!$K$2:$K$126,"&gt;="&amp;DATE($A61,1,1),'Erhaltungsaufwand'!$K$2:$K$126,"&lt;="&amp;DATE($A61,12,31))</f>
        <v/>
      </c>
      <c r="D61" s="25">
        <f>SUMIFS('Erhaltungsaufwand'!$T$2:$T$126,'Erhaltungsaufwand'!$Q$2:$Q$126,"&gt;1",'Erhaltungsaufwand'!$R$2:$R$126,"&lt;="&amp;DATE($A61,12,31),'Erhaltungsaufwand'!$S$2:$S$126,"&gt;="&amp;DATE($A61,1,1))</f>
        <v/>
      </c>
      <c r="E61" s="25">
        <f>C61+D61</f>
        <v/>
      </c>
      <c r="F61" s="25">
        <f>SUMIFS('Erhaltungsaufwand'!$V$2:$V$126,'Erhaltungsaufwand'!$R$2:$R$126,"&lt;="&amp;DATE($A61,12,31),'Erhaltungsaufwand'!$S$2:$S$126,"&gt;="&amp;DATE($A61,1,1))</f>
        <v/>
      </c>
      <c r="G61" s="25">
        <f>SUMIFS('Erhaltungsaufwand'!$W$2:$W$126,'Erhaltungsaufwand'!$R$2:$R$126,"&lt;="&amp;DATE($A61,12,31),'Erhaltungsaufwand'!$S$2:$S$126,"&gt;="&amp;DATE($A61,1,1))</f>
        <v/>
      </c>
      <c r="H61" s="12">
        <f>COUNTIFS('Erhaltungsaufwand'!$R$2:$R$126,"&lt;="&amp;DATE($A61,12,31),'Erhaltungsaufwand'!$S$2:$S$126,"&gt;="&amp;DATE($A61,1,1))</f>
        <v/>
      </c>
      <c r="I61" s="20">
        <f>IFERROR(B61/SUM($B$8:$B$101),0)</f>
        <v/>
      </c>
    </row>
    <row r="62" ht="26" customHeight="1">
      <c r="A62" s="8" t="n">
        <v>2080</v>
      </c>
      <c r="B62" s="23">
        <f>SUMIFS('Erhaltungsaufwand'!$N$2:$N$126,'Erhaltungsaufwand'!$K$2:$K$126,"&gt;="&amp;DATE($A62,1,1),'Erhaltungsaufwand'!$K$2:$K$126,"&lt;="&amp;DATE($A62,12,31))</f>
        <v/>
      </c>
      <c r="C62" s="23">
        <f>SUMIFS('Erhaltungsaufwand'!$N$2:$N$126,'Erhaltungsaufwand'!$Q$2:$Q$126,1,'Erhaltungsaufwand'!$K$2:$K$126,"&gt;="&amp;DATE($A62,1,1),'Erhaltungsaufwand'!$K$2:$K$126,"&lt;="&amp;DATE($A62,12,31))</f>
        <v/>
      </c>
      <c r="D62" s="23">
        <f>SUMIFS('Erhaltungsaufwand'!$T$2:$T$126,'Erhaltungsaufwand'!$Q$2:$Q$126,"&gt;1",'Erhaltungsaufwand'!$R$2:$R$126,"&lt;="&amp;DATE($A62,12,31),'Erhaltungsaufwand'!$S$2:$S$126,"&gt;="&amp;DATE($A62,1,1))</f>
        <v/>
      </c>
      <c r="E62" s="23">
        <f>C62+D62</f>
        <v/>
      </c>
      <c r="F62" s="23">
        <f>SUMIFS('Erhaltungsaufwand'!$V$2:$V$126,'Erhaltungsaufwand'!$R$2:$R$126,"&lt;="&amp;DATE($A62,12,31),'Erhaltungsaufwand'!$S$2:$S$126,"&gt;="&amp;DATE($A62,1,1))</f>
        <v/>
      </c>
      <c r="G62" s="23">
        <f>SUMIFS('Erhaltungsaufwand'!$W$2:$W$126,'Erhaltungsaufwand'!$R$2:$R$126,"&lt;="&amp;DATE($A62,12,31),'Erhaltungsaufwand'!$S$2:$S$126,"&gt;="&amp;DATE($A62,1,1))</f>
        <v/>
      </c>
      <c r="H62" s="8">
        <f>COUNTIFS('Erhaltungsaufwand'!$R$2:$R$126,"&lt;="&amp;DATE($A62,12,31),'Erhaltungsaufwand'!$S$2:$S$126,"&gt;="&amp;DATE($A62,1,1))</f>
        <v/>
      </c>
      <c r="I62" s="19">
        <f>IFERROR(B62/SUM($B$8:$B$101),0)</f>
        <v/>
      </c>
    </row>
    <row r="63" ht="26" customHeight="1">
      <c r="A63" s="12" t="n">
        <v>2081</v>
      </c>
      <c r="B63" s="25">
        <f>SUMIFS('Erhaltungsaufwand'!$N$2:$N$126,'Erhaltungsaufwand'!$K$2:$K$126,"&gt;="&amp;DATE($A63,1,1),'Erhaltungsaufwand'!$K$2:$K$126,"&lt;="&amp;DATE($A63,12,31))</f>
        <v/>
      </c>
      <c r="C63" s="25">
        <f>SUMIFS('Erhaltungsaufwand'!$N$2:$N$126,'Erhaltungsaufwand'!$Q$2:$Q$126,1,'Erhaltungsaufwand'!$K$2:$K$126,"&gt;="&amp;DATE($A63,1,1),'Erhaltungsaufwand'!$K$2:$K$126,"&lt;="&amp;DATE($A63,12,31))</f>
        <v/>
      </c>
      <c r="D63" s="25">
        <f>SUMIFS('Erhaltungsaufwand'!$T$2:$T$126,'Erhaltungsaufwand'!$Q$2:$Q$126,"&gt;1",'Erhaltungsaufwand'!$R$2:$R$126,"&lt;="&amp;DATE($A63,12,31),'Erhaltungsaufwand'!$S$2:$S$126,"&gt;="&amp;DATE($A63,1,1))</f>
        <v/>
      </c>
      <c r="E63" s="25">
        <f>C63+D63</f>
        <v/>
      </c>
      <c r="F63" s="25">
        <f>SUMIFS('Erhaltungsaufwand'!$V$2:$V$126,'Erhaltungsaufwand'!$R$2:$R$126,"&lt;="&amp;DATE($A63,12,31),'Erhaltungsaufwand'!$S$2:$S$126,"&gt;="&amp;DATE($A63,1,1))</f>
        <v/>
      </c>
      <c r="G63" s="25">
        <f>SUMIFS('Erhaltungsaufwand'!$W$2:$W$126,'Erhaltungsaufwand'!$R$2:$R$126,"&lt;="&amp;DATE($A63,12,31),'Erhaltungsaufwand'!$S$2:$S$126,"&gt;="&amp;DATE($A63,1,1))</f>
        <v/>
      </c>
      <c r="H63" s="12">
        <f>COUNTIFS('Erhaltungsaufwand'!$R$2:$R$126,"&lt;="&amp;DATE($A63,12,31),'Erhaltungsaufwand'!$S$2:$S$126,"&gt;="&amp;DATE($A63,1,1))</f>
        <v/>
      </c>
      <c r="I63" s="20">
        <f>IFERROR(B63/SUM($B$8:$B$101),0)</f>
        <v/>
      </c>
    </row>
    <row r="64" ht="26" customHeight="1">
      <c r="A64" s="8" t="n">
        <v>2082</v>
      </c>
      <c r="B64" s="23">
        <f>SUMIFS('Erhaltungsaufwand'!$N$2:$N$126,'Erhaltungsaufwand'!$K$2:$K$126,"&gt;="&amp;DATE($A64,1,1),'Erhaltungsaufwand'!$K$2:$K$126,"&lt;="&amp;DATE($A64,12,31))</f>
        <v/>
      </c>
      <c r="C64" s="23">
        <f>SUMIFS('Erhaltungsaufwand'!$N$2:$N$126,'Erhaltungsaufwand'!$Q$2:$Q$126,1,'Erhaltungsaufwand'!$K$2:$K$126,"&gt;="&amp;DATE($A64,1,1),'Erhaltungsaufwand'!$K$2:$K$126,"&lt;="&amp;DATE($A64,12,31))</f>
        <v/>
      </c>
      <c r="D64" s="23">
        <f>SUMIFS('Erhaltungsaufwand'!$T$2:$T$126,'Erhaltungsaufwand'!$Q$2:$Q$126,"&gt;1",'Erhaltungsaufwand'!$R$2:$R$126,"&lt;="&amp;DATE($A64,12,31),'Erhaltungsaufwand'!$S$2:$S$126,"&gt;="&amp;DATE($A64,1,1))</f>
        <v/>
      </c>
      <c r="E64" s="23">
        <f>C64+D64</f>
        <v/>
      </c>
      <c r="F64" s="23">
        <f>SUMIFS('Erhaltungsaufwand'!$V$2:$V$126,'Erhaltungsaufwand'!$R$2:$R$126,"&lt;="&amp;DATE($A64,12,31),'Erhaltungsaufwand'!$S$2:$S$126,"&gt;="&amp;DATE($A64,1,1))</f>
        <v/>
      </c>
      <c r="G64" s="23">
        <f>SUMIFS('Erhaltungsaufwand'!$W$2:$W$126,'Erhaltungsaufwand'!$R$2:$R$126,"&lt;="&amp;DATE($A64,12,31),'Erhaltungsaufwand'!$S$2:$S$126,"&gt;="&amp;DATE($A64,1,1))</f>
        <v/>
      </c>
      <c r="H64" s="8">
        <f>COUNTIFS('Erhaltungsaufwand'!$R$2:$R$126,"&lt;="&amp;DATE($A64,12,31),'Erhaltungsaufwand'!$S$2:$S$126,"&gt;="&amp;DATE($A64,1,1))</f>
        <v/>
      </c>
      <c r="I64" s="19">
        <f>IFERROR(B64/SUM($B$8:$B$101),0)</f>
        <v/>
      </c>
    </row>
    <row r="65" ht="26" customHeight="1">
      <c r="A65" s="12" t="n">
        <v>2083</v>
      </c>
      <c r="B65" s="25">
        <f>SUMIFS('Erhaltungsaufwand'!$N$2:$N$126,'Erhaltungsaufwand'!$K$2:$K$126,"&gt;="&amp;DATE($A65,1,1),'Erhaltungsaufwand'!$K$2:$K$126,"&lt;="&amp;DATE($A65,12,31))</f>
        <v/>
      </c>
      <c r="C65" s="25">
        <f>SUMIFS('Erhaltungsaufwand'!$N$2:$N$126,'Erhaltungsaufwand'!$Q$2:$Q$126,1,'Erhaltungsaufwand'!$K$2:$K$126,"&gt;="&amp;DATE($A65,1,1),'Erhaltungsaufwand'!$K$2:$K$126,"&lt;="&amp;DATE($A65,12,31))</f>
        <v/>
      </c>
      <c r="D65" s="25">
        <f>SUMIFS('Erhaltungsaufwand'!$T$2:$T$126,'Erhaltungsaufwand'!$Q$2:$Q$126,"&gt;1",'Erhaltungsaufwand'!$R$2:$R$126,"&lt;="&amp;DATE($A65,12,31),'Erhaltungsaufwand'!$S$2:$S$126,"&gt;="&amp;DATE($A65,1,1))</f>
        <v/>
      </c>
      <c r="E65" s="25">
        <f>C65+D65</f>
        <v/>
      </c>
      <c r="F65" s="25">
        <f>SUMIFS('Erhaltungsaufwand'!$V$2:$V$126,'Erhaltungsaufwand'!$R$2:$R$126,"&lt;="&amp;DATE($A65,12,31),'Erhaltungsaufwand'!$S$2:$S$126,"&gt;="&amp;DATE($A65,1,1))</f>
        <v/>
      </c>
      <c r="G65" s="25">
        <f>SUMIFS('Erhaltungsaufwand'!$W$2:$W$126,'Erhaltungsaufwand'!$R$2:$R$126,"&lt;="&amp;DATE($A65,12,31),'Erhaltungsaufwand'!$S$2:$S$126,"&gt;="&amp;DATE($A65,1,1))</f>
        <v/>
      </c>
      <c r="H65" s="12">
        <f>COUNTIFS('Erhaltungsaufwand'!$R$2:$R$126,"&lt;="&amp;DATE($A65,12,31),'Erhaltungsaufwand'!$S$2:$S$126,"&gt;="&amp;DATE($A65,1,1))</f>
        <v/>
      </c>
      <c r="I65" s="20">
        <f>IFERROR(B65/SUM($B$8:$B$101),0)</f>
        <v/>
      </c>
    </row>
    <row r="66" ht="26" customHeight="1">
      <c r="A66" s="8" t="n">
        <v>2084</v>
      </c>
      <c r="B66" s="23">
        <f>SUMIFS('Erhaltungsaufwand'!$N$2:$N$126,'Erhaltungsaufwand'!$K$2:$K$126,"&gt;="&amp;DATE($A66,1,1),'Erhaltungsaufwand'!$K$2:$K$126,"&lt;="&amp;DATE($A66,12,31))</f>
        <v/>
      </c>
      <c r="C66" s="23">
        <f>SUMIFS('Erhaltungsaufwand'!$N$2:$N$126,'Erhaltungsaufwand'!$Q$2:$Q$126,1,'Erhaltungsaufwand'!$K$2:$K$126,"&gt;="&amp;DATE($A66,1,1),'Erhaltungsaufwand'!$K$2:$K$126,"&lt;="&amp;DATE($A66,12,31))</f>
        <v/>
      </c>
      <c r="D66" s="23">
        <f>SUMIFS('Erhaltungsaufwand'!$T$2:$T$126,'Erhaltungsaufwand'!$Q$2:$Q$126,"&gt;1",'Erhaltungsaufwand'!$R$2:$R$126,"&lt;="&amp;DATE($A66,12,31),'Erhaltungsaufwand'!$S$2:$S$126,"&gt;="&amp;DATE($A66,1,1))</f>
        <v/>
      </c>
      <c r="E66" s="23">
        <f>C66+D66</f>
        <v/>
      </c>
      <c r="F66" s="23">
        <f>SUMIFS('Erhaltungsaufwand'!$V$2:$V$126,'Erhaltungsaufwand'!$R$2:$R$126,"&lt;="&amp;DATE($A66,12,31),'Erhaltungsaufwand'!$S$2:$S$126,"&gt;="&amp;DATE($A66,1,1))</f>
        <v/>
      </c>
      <c r="G66" s="23">
        <f>SUMIFS('Erhaltungsaufwand'!$W$2:$W$126,'Erhaltungsaufwand'!$R$2:$R$126,"&lt;="&amp;DATE($A66,12,31),'Erhaltungsaufwand'!$S$2:$S$126,"&gt;="&amp;DATE($A66,1,1))</f>
        <v/>
      </c>
      <c r="H66" s="8">
        <f>COUNTIFS('Erhaltungsaufwand'!$R$2:$R$126,"&lt;="&amp;DATE($A66,12,31),'Erhaltungsaufwand'!$S$2:$S$126,"&gt;="&amp;DATE($A66,1,1))</f>
        <v/>
      </c>
      <c r="I66" s="19">
        <f>IFERROR(B66/SUM($B$8:$B$101),0)</f>
        <v/>
      </c>
    </row>
    <row r="67" ht="26" customHeight="1">
      <c r="A67" s="12" t="n">
        <v>2085</v>
      </c>
      <c r="B67" s="25">
        <f>SUMIFS('Erhaltungsaufwand'!$N$2:$N$126,'Erhaltungsaufwand'!$K$2:$K$126,"&gt;="&amp;DATE($A67,1,1),'Erhaltungsaufwand'!$K$2:$K$126,"&lt;="&amp;DATE($A67,12,31))</f>
        <v/>
      </c>
      <c r="C67" s="25">
        <f>SUMIFS('Erhaltungsaufwand'!$N$2:$N$126,'Erhaltungsaufwand'!$Q$2:$Q$126,1,'Erhaltungsaufwand'!$K$2:$K$126,"&gt;="&amp;DATE($A67,1,1),'Erhaltungsaufwand'!$K$2:$K$126,"&lt;="&amp;DATE($A67,12,31))</f>
        <v/>
      </c>
      <c r="D67" s="25">
        <f>SUMIFS('Erhaltungsaufwand'!$T$2:$T$126,'Erhaltungsaufwand'!$Q$2:$Q$126,"&gt;1",'Erhaltungsaufwand'!$R$2:$R$126,"&lt;="&amp;DATE($A67,12,31),'Erhaltungsaufwand'!$S$2:$S$126,"&gt;="&amp;DATE($A67,1,1))</f>
        <v/>
      </c>
      <c r="E67" s="25">
        <f>C67+D67</f>
        <v/>
      </c>
      <c r="F67" s="25">
        <f>SUMIFS('Erhaltungsaufwand'!$V$2:$V$126,'Erhaltungsaufwand'!$R$2:$R$126,"&lt;="&amp;DATE($A67,12,31),'Erhaltungsaufwand'!$S$2:$S$126,"&gt;="&amp;DATE($A67,1,1))</f>
        <v/>
      </c>
      <c r="G67" s="25">
        <f>SUMIFS('Erhaltungsaufwand'!$W$2:$W$126,'Erhaltungsaufwand'!$R$2:$R$126,"&lt;="&amp;DATE($A67,12,31),'Erhaltungsaufwand'!$S$2:$S$126,"&gt;="&amp;DATE($A67,1,1))</f>
        <v/>
      </c>
      <c r="H67" s="12">
        <f>COUNTIFS('Erhaltungsaufwand'!$R$2:$R$126,"&lt;="&amp;DATE($A67,12,31),'Erhaltungsaufwand'!$S$2:$S$126,"&gt;="&amp;DATE($A67,1,1))</f>
        <v/>
      </c>
      <c r="I67" s="20">
        <f>IFERROR(B67/SUM($B$8:$B$101),0)</f>
        <v/>
      </c>
    </row>
    <row r="68" ht="26" customHeight="1">
      <c r="A68" s="8" t="n">
        <v>2086</v>
      </c>
      <c r="B68" s="23">
        <f>SUMIFS('Erhaltungsaufwand'!$N$2:$N$126,'Erhaltungsaufwand'!$K$2:$K$126,"&gt;="&amp;DATE($A68,1,1),'Erhaltungsaufwand'!$K$2:$K$126,"&lt;="&amp;DATE($A68,12,31))</f>
        <v/>
      </c>
      <c r="C68" s="23">
        <f>SUMIFS('Erhaltungsaufwand'!$N$2:$N$126,'Erhaltungsaufwand'!$Q$2:$Q$126,1,'Erhaltungsaufwand'!$K$2:$K$126,"&gt;="&amp;DATE($A68,1,1),'Erhaltungsaufwand'!$K$2:$K$126,"&lt;="&amp;DATE($A68,12,31))</f>
        <v/>
      </c>
      <c r="D68" s="23">
        <f>SUMIFS('Erhaltungsaufwand'!$T$2:$T$126,'Erhaltungsaufwand'!$Q$2:$Q$126,"&gt;1",'Erhaltungsaufwand'!$R$2:$R$126,"&lt;="&amp;DATE($A68,12,31),'Erhaltungsaufwand'!$S$2:$S$126,"&gt;="&amp;DATE($A68,1,1))</f>
        <v/>
      </c>
      <c r="E68" s="23">
        <f>C68+D68</f>
        <v/>
      </c>
      <c r="F68" s="23">
        <f>SUMIFS('Erhaltungsaufwand'!$V$2:$V$126,'Erhaltungsaufwand'!$R$2:$R$126,"&lt;="&amp;DATE($A68,12,31),'Erhaltungsaufwand'!$S$2:$S$126,"&gt;="&amp;DATE($A68,1,1))</f>
        <v/>
      </c>
      <c r="G68" s="23">
        <f>SUMIFS('Erhaltungsaufwand'!$W$2:$W$126,'Erhaltungsaufwand'!$R$2:$R$126,"&lt;="&amp;DATE($A68,12,31),'Erhaltungsaufwand'!$S$2:$S$126,"&gt;="&amp;DATE($A68,1,1))</f>
        <v/>
      </c>
      <c r="H68" s="8">
        <f>COUNTIFS('Erhaltungsaufwand'!$R$2:$R$126,"&lt;="&amp;DATE($A68,12,31),'Erhaltungsaufwand'!$S$2:$S$126,"&gt;="&amp;DATE($A68,1,1))</f>
        <v/>
      </c>
      <c r="I68" s="19">
        <f>IFERROR(B68/SUM($B$8:$B$101),0)</f>
        <v/>
      </c>
    </row>
    <row r="69" ht="26" customHeight="1">
      <c r="A69" s="12" t="n">
        <v>2087</v>
      </c>
      <c r="B69" s="25">
        <f>SUMIFS('Erhaltungsaufwand'!$N$2:$N$126,'Erhaltungsaufwand'!$K$2:$K$126,"&gt;="&amp;DATE($A69,1,1),'Erhaltungsaufwand'!$K$2:$K$126,"&lt;="&amp;DATE($A69,12,31))</f>
        <v/>
      </c>
      <c r="C69" s="25">
        <f>SUMIFS('Erhaltungsaufwand'!$N$2:$N$126,'Erhaltungsaufwand'!$Q$2:$Q$126,1,'Erhaltungsaufwand'!$K$2:$K$126,"&gt;="&amp;DATE($A69,1,1),'Erhaltungsaufwand'!$K$2:$K$126,"&lt;="&amp;DATE($A69,12,31))</f>
        <v/>
      </c>
      <c r="D69" s="25">
        <f>SUMIFS('Erhaltungsaufwand'!$T$2:$T$126,'Erhaltungsaufwand'!$Q$2:$Q$126,"&gt;1",'Erhaltungsaufwand'!$R$2:$R$126,"&lt;="&amp;DATE($A69,12,31),'Erhaltungsaufwand'!$S$2:$S$126,"&gt;="&amp;DATE($A69,1,1))</f>
        <v/>
      </c>
      <c r="E69" s="25">
        <f>C69+D69</f>
        <v/>
      </c>
      <c r="F69" s="25">
        <f>SUMIFS('Erhaltungsaufwand'!$V$2:$V$126,'Erhaltungsaufwand'!$R$2:$R$126,"&lt;="&amp;DATE($A69,12,31),'Erhaltungsaufwand'!$S$2:$S$126,"&gt;="&amp;DATE($A69,1,1))</f>
        <v/>
      </c>
      <c r="G69" s="25">
        <f>SUMIFS('Erhaltungsaufwand'!$W$2:$W$126,'Erhaltungsaufwand'!$R$2:$R$126,"&lt;="&amp;DATE($A69,12,31),'Erhaltungsaufwand'!$S$2:$S$126,"&gt;="&amp;DATE($A69,1,1))</f>
        <v/>
      </c>
      <c r="H69" s="12">
        <f>COUNTIFS('Erhaltungsaufwand'!$R$2:$R$126,"&lt;="&amp;DATE($A69,12,31),'Erhaltungsaufwand'!$S$2:$S$126,"&gt;="&amp;DATE($A69,1,1))</f>
        <v/>
      </c>
      <c r="I69" s="20">
        <f>IFERROR(B69/SUM($B$8:$B$101),0)</f>
        <v/>
      </c>
    </row>
    <row r="70" ht="26" customHeight="1">
      <c r="A70" s="8" t="n">
        <v>2088</v>
      </c>
      <c r="B70" s="23">
        <f>SUMIFS('Erhaltungsaufwand'!$N$2:$N$126,'Erhaltungsaufwand'!$K$2:$K$126,"&gt;="&amp;DATE($A70,1,1),'Erhaltungsaufwand'!$K$2:$K$126,"&lt;="&amp;DATE($A70,12,31))</f>
        <v/>
      </c>
      <c r="C70" s="23">
        <f>SUMIFS('Erhaltungsaufwand'!$N$2:$N$126,'Erhaltungsaufwand'!$Q$2:$Q$126,1,'Erhaltungsaufwand'!$K$2:$K$126,"&gt;="&amp;DATE($A70,1,1),'Erhaltungsaufwand'!$K$2:$K$126,"&lt;="&amp;DATE($A70,12,31))</f>
        <v/>
      </c>
      <c r="D70" s="23">
        <f>SUMIFS('Erhaltungsaufwand'!$T$2:$T$126,'Erhaltungsaufwand'!$Q$2:$Q$126,"&gt;1",'Erhaltungsaufwand'!$R$2:$R$126,"&lt;="&amp;DATE($A70,12,31),'Erhaltungsaufwand'!$S$2:$S$126,"&gt;="&amp;DATE($A70,1,1))</f>
        <v/>
      </c>
      <c r="E70" s="23">
        <f>C70+D70</f>
        <v/>
      </c>
      <c r="F70" s="23">
        <f>SUMIFS('Erhaltungsaufwand'!$V$2:$V$126,'Erhaltungsaufwand'!$R$2:$R$126,"&lt;="&amp;DATE($A70,12,31),'Erhaltungsaufwand'!$S$2:$S$126,"&gt;="&amp;DATE($A70,1,1))</f>
        <v/>
      </c>
      <c r="G70" s="23">
        <f>SUMIFS('Erhaltungsaufwand'!$W$2:$W$126,'Erhaltungsaufwand'!$R$2:$R$126,"&lt;="&amp;DATE($A70,12,31),'Erhaltungsaufwand'!$S$2:$S$126,"&gt;="&amp;DATE($A70,1,1))</f>
        <v/>
      </c>
      <c r="H70" s="8">
        <f>COUNTIFS('Erhaltungsaufwand'!$R$2:$R$126,"&lt;="&amp;DATE($A70,12,31),'Erhaltungsaufwand'!$S$2:$S$126,"&gt;="&amp;DATE($A70,1,1))</f>
        <v/>
      </c>
      <c r="I70" s="19">
        <f>IFERROR(B70/SUM($B$8:$B$101),0)</f>
        <v/>
      </c>
    </row>
    <row r="71" ht="26" customHeight="1">
      <c r="A71" s="12" t="n">
        <v>2089</v>
      </c>
      <c r="B71" s="25">
        <f>SUMIFS('Erhaltungsaufwand'!$N$2:$N$126,'Erhaltungsaufwand'!$K$2:$K$126,"&gt;="&amp;DATE($A71,1,1),'Erhaltungsaufwand'!$K$2:$K$126,"&lt;="&amp;DATE($A71,12,31))</f>
        <v/>
      </c>
      <c r="C71" s="25">
        <f>SUMIFS('Erhaltungsaufwand'!$N$2:$N$126,'Erhaltungsaufwand'!$Q$2:$Q$126,1,'Erhaltungsaufwand'!$K$2:$K$126,"&gt;="&amp;DATE($A71,1,1),'Erhaltungsaufwand'!$K$2:$K$126,"&lt;="&amp;DATE($A71,12,31))</f>
        <v/>
      </c>
      <c r="D71" s="25">
        <f>SUMIFS('Erhaltungsaufwand'!$T$2:$T$126,'Erhaltungsaufwand'!$Q$2:$Q$126,"&gt;1",'Erhaltungsaufwand'!$R$2:$R$126,"&lt;="&amp;DATE($A71,12,31),'Erhaltungsaufwand'!$S$2:$S$126,"&gt;="&amp;DATE($A71,1,1))</f>
        <v/>
      </c>
      <c r="E71" s="25">
        <f>C71+D71</f>
        <v/>
      </c>
      <c r="F71" s="25">
        <f>SUMIFS('Erhaltungsaufwand'!$V$2:$V$126,'Erhaltungsaufwand'!$R$2:$R$126,"&lt;="&amp;DATE($A71,12,31),'Erhaltungsaufwand'!$S$2:$S$126,"&gt;="&amp;DATE($A71,1,1))</f>
        <v/>
      </c>
      <c r="G71" s="25">
        <f>SUMIFS('Erhaltungsaufwand'!$W$2:$W$126,'Erhaltungsaufwand'!$R$2:$R$126,"&lt;="&amp;DATE($A71,12,31),'Erhaltungsaufwand'!$S$2:$S$126,"&gt;="&amp;DATE($A71,1,1))</f>
        <v/>
      </c>
      <c r="H71" s="12">
        <f>COUNTIFS('Erhaltungsaufwand'!$R$2:$R$126,"&lt;="&amp;DATE($A71,12,31),'Erhaltungsaufwand'!$S$2:$S$126,"&gt;="&amp;DATE($A71,1,1))</f>
        <v/>
      </c>
      <c r="I71" s="20">
        <f>IFERROR(B71/SUM($B$8:$B$101),0)</f>
        <v/>
      </c>
    </row>
    <row r="72" ht="26" customHeight="1">
      <c r="A72" s="8" t="n">
        <v>2090</v>
      </c>
      <c r="B72" s="23">
        <f>SUMIFS('Erhaltungsaufwand'!$N$2:$N$126,'Erhaltungsaufwand'!$K$2:$K$126,"&gt;="&amp;DATE($A72,1,1),'Erhaltungsaufwand'!$K$2:$K$126,"&lt;="&amp;DATE($A72,12,31))</f>
        <v/>
      </c>
      <c r="C72" s="23">
        <f>SUMIFS('Erhaltungsaufwand'!$N$2:$N$126,'Erhaltungsaufwand'!$Q$2:$Q$126,1,'Erhaltungsaufwand'!$K$2:$K$126,"&gt;="&amp;DATE($A72,1,1),'Erhaltungsaufwand'!$K$2:$K$126,"&lt;="&amp;DATE($A72,12,31))</f>
        <v/>
      </c>
      <c r="D72" s="23">
        <f>SUMIFS('Erhaltungsaufwand'!$T$2:$T$126,'Erhaltungsaufwand'!$Q$2:$Q$126,"&gt;1",'Erhaltungsaufwand'!$R$2:$R$126,"&lt;="&amp;DATE($A72,12,31),'Erhaltungsaufwand'!$S$2:$S$126,"&gt;="&amp;DATE($A72,1,1))</f>
        <v/>
      </c>
      <c r="E72" s="23">
        <f>C72+D72</f>
        <v/>
      </c>
      <c r="F72" s="23">
        <f>SUMIFS('Erhaltungsaufwand'!$V$2:$V$126,'Erhaltungsaufwand'!$R$2:$R$126,"&lt;="&amp;DATE($A72,12,31),'Erhaltungsaufwand'!$S$2:$S$126,"&gt;="&amp;DATE($A72,1,1))</f>
        <v/>
      </c>
      <c r="G72" s="23">
        <f>SUMIFS('Erhaltungsaufwand'!$W$2:$W$126,'Erhaltungsaufwand'!$R$2:$R$126,"&lt;="&amp;DATE($A72,12,31),'Erhaltungsaufwand'!$S$2:$S$126,"&gt;="&amp;DATE($A72,1,1))</f>
        <v/>
      </c>
      <c r="H72" s="8">
        <f>COUNTIFS('Erhaltungsaufwand'!$R$2:$R$126,"&lt;="&amp;DATE($A72,12,31),'Erhaltungsaufwand'!$S$2:$S$126,"&gt;="&amp;DATE($A72,1,1))</f>
        <v/>
      </c>
      <c r="I72" s="19">
        <f>IFERROR(B72/SUM($B$8:$B$101),0)</f>
        <v/>
      </c>
    </row>
    <row r="73" ht="26" customHeight="1">
      <c r="A73" s="12" t="n">
        <v>2091</v>
      </c>
      <c r="B73" s="25">
        <f>SUMIFS('Erhaltungsaufwand'!$N$2:$N$126,'Erhaltungsaufwand'!$K$2:$K$126,"&gt;="&amp;DATE($A73,1,1),'Erhaltungsaufwand'!$K$2:$K$126,"&lt;="&amp;DATE($A73,12,31))</f>
        <v/>
      </c>
      <c r="C73" s="25">
        <f>SUMIFS('Erhaltungsaufwand'!$N$2:$N$126,'Erhaltungsaufwand'!$Q$2:$Q$126,1,'Erhaltungsaufwand'!$K$2:$K$126,"&gt;="&amp;DATE($A73,1,1),'Erhaltungsaufwand'!$K$2:$K$126,"&lt;="&amp;DATE($A73,12,31))</f>
        <v/>
      </c>
      <c r="D73" s="25">
        <f>SUMIFS('Erhaltungsaufwand'!$T$2:$T$126,'Erhaltungsaufwand'!$Q$2:$Q$126,"&gt;1",'Erhaltungsaufwand'!$R$2:$R$126,"&lt;="&amp;DATE($A73,12,31),'Erhaltungsaufwand'!$S$2:$S$126,"&gt;="&amp;DATE($A73,1,1))</f>
        <v/>
      </c>
      <c r="E73" s="25">
        <f>C73+D73</f>
        <v/>
      </c>
      <c r="F73" s="25">
        <f>SUMIFS('Erhaltungsaufwand'!$V$2:$V$126,'Erhaltungsaufwand'!$R$2:$R$126,"&lt;="&amp;DATE($A73,12,31),'Erhaltungsaufwand'!$S$2:$S$126,"&gt;="&amp;DATE($A73,1,1))</f>
        <v/>
      </c>
      <c r="G73" s="25">
        <f>SUMIFS('Erhaltungsaufwand'!$W$2:$W$126,'Erhaltungsaufwand'!$R$2:$R$126,"&lt;="&amp;DATE($A73,12,31),'Erhaltungsaufwand'!$S$2:$S$126,"&gt;="&amp;DATE($A73,1,1))</f>
        <v/>
      </c>
      <c r="H73" s="12">
        <f>COUNTIFS('Erhaltungsaufwand'!$R$2:$R$126,"&lt;="&amp;DATE($A73,12,31),'Erhaltungsaufwand'!$S$2:$S$126,"&gt;="&amp;DATE($A73,1,1))</f>
        <v/>
      </c>
      <c r="I73" s="20">
        <f>IFERROR(B73/SUM($B$8:$B$101),0)</f>
        <v/>
      </c>
    </row>
    <row r="74" ht="26" customHeight="1">
      <c r="A74" s="8" t="n">
        <v>2092</v>
      </c>
      <c r="B74" s="23">
        <f>SUMIFS('Erhaltungsaufwand'!$N$2:$N$126,'Erhaltungsaufwand'!$K$2:$K$126,"&gt;="&amp;DATE($A74,1,1),'Erhaltungsaufwand'!$K$2:$K$126,"&lt;="&amp;DATE($A74,12,31))</f>
        <v/>
      </c>
      <c r="C74" s="23">
        <f>SUMIFS('Erhaltungsaufwand'!$N$2:$N$126,'Erhaltungsaufwand'!$Q$2:$Q$126,1,'Erhaltungsaufwand'!$K$2:$K$126,"&gt;="&amp;DATE($A74,1,1),'Erhaltungsaufwand'!$K$2:$K$126,"&lt;="&amp;DATE($A74,12,31))</f>
        <v/>
      </c>
      <c r="D74" s="23">
        <f>SUMIFS('Erhaltungsaufwand'!$T$2:$T$126,'Erhaltungsaufwand'!$Q$2:$Q$126,"&gt;1",'Erhaltungsaufwand'!$R$2:$R$126,"&lt;="&amp;DATE($A74,12,31),'Erhaltungsaufwand'!$S$2:$S$126,"&gt;="&amp;DATE($A74,1,1))</f>
        <v/>
      </c>
      <c r="E74" s="23">
        <f>C74+D74</f>
        <v/>
      </c>
      <c r="F74" s="23">
        <f>SUMIFS('Erhaltungsaufwand'!$V$2:$V$126,'Erhaltungsaufwand'!$R$2:$R$126,"&lt;="&amp;DATE($A74,12,31),'Erhaltungsaufwand'!$S$2:$S$126,"&gt;="&amp;DATE($A74,1,1))</f>
        <v/>
      </c>
      <c r="G74" s="23">
        <f>SUMIFS('Erhaltungsaufwand'!$W$2:$W$126,'Erhaltungsaufwand'!$R$2:$R$126,"&lt;="&amp;DATE($A74,12,31),'Erhaltungsaufwand'!$S$2:$S$126,"&gt;="&amp;DATE($A74,1,1))</f>
        <v/>
      </c>
      <c r="H74" s="8">
        <f>COUNTIFS('Erhaltungsaufwand'!$R$2:$R$126,"&lt;="&amp;DATE($A74,12,31),'Erhaltungsaufwand'!$S$2:$S$126,"&gt;="&amp;DATE($A74,1,1))</f>
        <v/>
      </c>
      <c r="I74" s="19">
        <f>IFERROR(B74/SUM($B$8:$B$101),0)</f>
        <v/>
      </c>
    </row>
    <row r="75" ht="26" customHeight="1">
      <c r="A75" s="12" t="n">
        <v>2093</v>
      </c>
      <c r="B75" s="25">
        <f>SUMIFS('Erhaltungsaufwand'!$N$2:$N$126,'Erhaltungsaufwand'!$K$2:$K$126,"&gt;="&amp;DATE($A75,1,1),'Erhaltungsaufwand'!$K$2:$K$126,"&lt;="&amp;DATE($A75,12,31))</f>
        <v/>
      </c>
      <c r="C75" s="25">
        <f>SUMIFS('Erhaltungsaufwand'!$N$2:$N$126,'Erhaltungsaufwand'!$Q$2:$Q$126,1,'Erhaltungsaufwand'!$K$2:$K$126,"&gt;="&amp;DATE($A75,1,1),'Erhaltungsaufwand'!$K$2:$K$126,"&lt;="&amp;DATE($A75,12,31))</f>
        <v/>
      </c>
      <c r="D75" s="25">
        <f>SUMIFS('Erhaltungsaufwand'!$T$2:$T$126,'Erhaltungsaufwand'!$Q$2:$Q$126,"&gt;1",'Erhaltungsaufwand'!$R$2:$R$126,"&lt;="&amp;DATE($A75,12,31),'Erhaltungsaufwand'!$S$2:$S$126,"&gt;="&amp;DATE($A75,1,1))</f>
        <v/>
      </c>
      <c r="E75" s="25">
        <f>C75+D75</f>
        <v/>
      </c>
      <c r="F75" s="25">
        <f>SUMIFS('Erhaltungsaufwand'!$V$2:$V$126,'Erhaltungsaufwand'!$R$2:$R$126,"&lt;="&amp;DATE($A75,12,31),'Erhaltungsaufwand'!$S$2:$S$126,"&gt;="&amp;DATE($A75,1,1))</f>
        <v/>
      </c>
      <c r="G75" s="25">
        <f>SUMIFS('Erhaltungsaufwand'!$W$2:$W$126,'Erhaltungsaufwand'!$R$2:$R$126,"&lt;="&amp;DATE($A75,12,31),'Erhaltungsaufwand'!$S$2:$S$126,"&gt;="&amp;DATE($A75,1,1))</f>
        <v/>
      </c>
      <c r="H75" s="12">
        <f>COUNTIFS('Erhaltungsaufwand'!$R$2:$R$126,"&lt;="&amp;DATE($A75,12,31),'Erhaltungsaufwand'!$S$2:$S$126,"&gt;="&amp;DATE($A75,1,1))</f>
        <v/>
      </c>
      <c r="I75" s="20">
        <f>IFERROR(B75/SUM($B$8:$B$101),0)</f>
        <v/>
      </c>
    </row>
    <row r="76" ht="26" customHeight="1">
      <c r="A76" s="8" t="n">
        <v>2094</v>
      </c>
      <c r="B76" s="23">
        <f>SUMIFS('Erhaltungsaufwand'!$N$2:$N$126,'Erhaltungsaufwand'!$K$2:$K$126,"&gt;="&amp;DATE($A76,1,1),'Erhaltungsaufwand'!$K$2:$K$126,"&lt;="&amp;DATE($A76,12,31))</f>
        <v/>
      </c>
      <c r="C76" s="23">
        <f>SUMIFS('Erhaltungsaufwand'!$N$2:$N$126,'Erhaltungsaufwand'!$Q$2:$Q$126,1,'Erhaltungsaufwand'!$K$2:$K$126,"&gt;="&amp;DATE($A76,1,1),'Erhaltungsaufwand'!$K$2:$K$126,"&lt;="&amp;DATE($A76,12,31))</f>
        <v/>
      </c>
      <c r="D76" s="23">
        <f>SUMIFS('Erhaltungsaufwand'!$T$2:$T$126,'Erhaltungsaufwand'!$Q$2:$Q$126,"&gt;1",'Erhaltungsaufwand'!$R$2:$R$126,"&lt;="&amp;DATE($A76,12,31),'Erhaltungsaufwand'!$S$2:$S$126,"&gt;="&amp;DATE($A76,1,1))</f>
        <v/>
      </c>
      <c r="E76" s="23">
        <f>C76+D76</f>
        <v/>
      </c>
      <c r="F76" s="23">
        <f>SUMIFS('Erhaltungsaufwand'!$V$2:$V$126,'Erhaltungsaufwand'!$R$2:$R$126,"&lt;="&amp;DATE($A76,12,31),'Erhaltungsaufwand'!$S$2:$S$126,"&gt;="&amp;DATE($A76,1,1))</f>
        <v/>
      </c>
      <c r="G76" s="23">
        <f>SUMIFS('Erhaltungsaufwand'!$W$2:$W$126,'Erhaltungsaufwand'!$R$2:$R$126,"&lt;="&amp;DATE($A76,12,31),'Erhaltungsaufwand'!$S$2:$S$126,"&gt;="&amp;DATE($A76,1,1))</f>
        <v/>
      </c>
      <c r="H76" s="8">
        <f>COUNTIFS('Erhaltungsaufwand'!$R$2:$R$126,"&lt;="&amp;DATE($A76,12,31),'Erhaltungsaufwand'!$S$2:$S$126,"&gt;="&amp;DATE($A76,1,1))</f>
        <v/>
      </c>
      <c r="I76" s="19">
        <f>IFERROR(B76/SUM($B$8:$B$101),0)</f>
        <v/>
      </c>
    </row>
    <row r="77" ht="26" customHeight="1">
      <c r="A77" s="12" t="n">
        <v>2095</v>
      </c>
      <c r="B77" s="25">
        <f>SUMIFS('Erhaltungsaufwand'!$N$2:$N$126,'Erhaltungsaufwand'!$K$2:$K$126,"&gt;="&amp;DATE($A77,1,1),'Erhaltungsaufwand'!$K$2:$K$126,"&lt;="&amp;DATE($A77,12,31))</f>
        <v/>
      </c>
      <c r="C77" s="25">
        <f>SUMIFS('Erhaltungsaufwand'!$N$2:$N$126,'Erhaltungsaufwand'!$Q$2:$Q$126,1,'Erhaltungsaufwand'!$K$2:$K$126,"&gt;="&amp;DATE($A77,1,1),'Erhaltungsaufwand'!$K$2:$K$126,"&lt;="&amp;DATE($A77,12,31))</f>
        <v/>
      </c>
      <c r="D77" s="25">
        <f>SUMIFS('Erhaltungsaufwand'!$T$2:$T$126,'Erhaltungsaufwand'!$Q$2:$Q$126,"&gt;1",'Erhaltungsaufwand'!$R$2:$R$126,"&lt;="&amp;DATE($A77,12,31),'Erhaltungsaufwand'!$S$2:$S$126,"&gt;="&amp;DATE($A77,1,1))</f>
        <v/>
      </c>
      <c r="E77" s="25">
        <f>C77+D77</f>
        <v/>
      </c>
      <c r="F77" s="25">
        <f>SUMIFS('Erhaltungsaufwand'!$V$2:$V$126,'Erhaltungsaufwand'!$R$2:$R$126,"&lt;="&amp;DATE($A77,12,31),'Erhaltungsaufwand'!$S$2:$S$126,"&gt;="&amp;DATE($A77,1,1))</f>
        <v/>
      </c>
      <c r="G77" s="25">
        <f>SUMIFS('Erhaltungsaufwand'!$W$2:$W$126,'Erhaltungsaufwand'!$R$2:$R$126,"&lt;="&amp;DATE($A77,12,31),'Erhaltungsaufwand'!$S$2:$S$126,"&gt;="&amp;DATE($A77,1,1))</f>
        <v/>
      </c>
      <c r="H77" s="12">
        <f>COUNTIFS('Erhaltungsaufwand'!$R$2:$R$126,"&lt;="&amp;DATE($A77,12,31),'Erhaltungsaufwand'!$S$2:$S$126,"&gt;="&amp;DATE($A77,1,1))</f>
        <v/>
      </c>
      <c r="I77" s="20">
        <f>IFERROR(B77/SUM($B$8:$B$101),0)</f>
        <v/>
      </c>
    </row>
    <row r="78" ht="26" customHeight="1">
      <c r="A78" s="8" t="n">
        <v>2096</v>
      </c>
      <c r="B78" s="23">
        <f>SUMIFS('Erhaltungsaufwand'!$N$2:$N$126,'Erhaltungsaufwand'!$K$2:$K$126,"&gt;="&amp;DATE($A78,1,1),'Erhaltungsaufwand'!$K$2:$K$126,"&lt;="&amp;DATE($A78,12,31))</f>
        <v/>
      </c>
      <c r="C78" s="23">
        <f>SUMIFS('Erhaltungsaufwand'!$N$2:$N$126,'Erhaltungsaufwand'!$Q$2:$Q$126,1,'Erhaltungsaufwand'!$K$2:$K$126,"&gt;="&amp;DATE($A78,1,1),'Erhaltungsaufwand'!$K$2:$K$126,"&lt;="&amp;DATE($A78,12,31))</f>
        <v/>
      </c>
      <c r="D78" s="23">
        <f>SUMIFS('Erhaltungsaufwand'!$T$2:$T$126,'Erhaltungsaufwand'!$Q$2:$Q$126,"&gt;1",'Erhaltungsaufwand'!$R$2:$R$126,"&lt;="&amp;DATE($A78,12,31),'Erhaltungsaufwand'!$S$2:$S$126,"&gt;="&amp;DATE($A78,1,1))</f>
        <v/>
      </c>
      <c r="E78" s="23">
        <f>C78+D78</f>
        <v/>
      </c>
      <c r="F78" s="23">
        <f>SUMIFS('Erhaltungsaufwand'!$V$2:$V$126,'Erhaltungsaufwand'!$R$2:$R$126,"&lt;="&amp;DATE($A78,12,31),'Erhaltungsaufwand'!$S$2:$S$126,"&gt;="&amp;DATE($A78,1,1))</f>
        <v/>
      </c>
      <c r="G78" s="23">
        <f>SUMIFS('Erhaltungsaufwand'!$W$2:$W$126,'Erhaltungsaufwand'!$R$2:$R$126,"&lt;="&amp;DATE($A78,12,31),'Erhaltungsaufwand'!$S$2:$S$126,"&gt;="&amp;DATE($A78,1,1))</f>
        <v/>
      </c>
      <c r="H78" s="8">
        <f>COUNTIFS('Erhaltungsaufwand'!$R$2:$R$126,"&lt;="&amp;DATE($A78,12,31),'Erhaltungsaufwand'!$S$2:$S$126,"&gt;="&amp;DATE($A78,1,1))</f>
        <v/>
      </c>
      <c r="I78" s="19">
        <f>IFERROR(B78/SUM($B$8:$B$101),0)</f>
        <v/>
      </c>
    </row>
    <row r="79" ht="26" customHeight="1">
      <c r="A79" s="12" t="n">
        <v>2097</v>
      </c>
      <c r="B79" s="25">
        <f>SUMIFS('Erhaltungsaufwand'!$N$2:$N$126,'Erhaltungsaufwand'!$K$2:$K$126,"&gt;="&amp;DATE($A79,1,1),'Erhaltungsaufwand'!$K$2:$K$126,"&lt;="&amp;DATE($A79,12,31))</f>
        <v/>
      </c>
      <c r="C79" s="25">
        <f>SUMIFS('Erhaltungsaufwand'!$N$2:$N$126,'Erhaltungsaufwand'!$Q$2:$Q$126,1,'Erhaltungsaufwand'!$K$2:$K$126,"&gt;="&amp;DATE($A79,1,1),'Erhaltungsaufwand'!$K$2:$K$126,"&lt;="&amp;DATE($A79,12,31))</f>
        <v/>
      </c>
      <c r="D79" s="25">
        <f>SUMIFS('Erhaltungsaufwand'!$T$2:$T$126,'Erhaltungsaufwand'!$Q$2:$Q$126,"&gt;1",'Erhaltungsaufwand'!$R$2:$R$126,"&lt;="&amp;DATE($A79,12,31),'Erhaltungsaufwand'!$S$2:$S$126,"&gt;="&amp;DATE($A79,1,1))</f>
        <v/>
      </c>
      <c r="E79" s="25">
        <f>C79+D79</f>
        <v/>
      </c>
      <c r="F79" s="25">
        <f>SUMIFS('Erhaltungsaufwand'!$V$2:$V$126,'Erhaltungsaufwand'!$R$2:$R$126,"&lt;="&amp;DATE($A79,12,31),'Erhaltungsaufwand'!$S$2:$S$126,"&gt;="&amp;DATE($A79,1,1))</f>
        <v/>
      </c>
      <c r="G79" s="25">
        <f>SUMIFS('Erhaltungsaufwand'!$W$2:$W$126,'Erhaltungsaufwand'!$R$2:$R$126,"&lt;="&amp;DATE($A79,12,31),'Erhaltungsaufwand'!$S$2:$S$126,"&gt;="&amp;DATE($A79,1,1))</f>
        <v/>
      </c>
      <c r="H79" s="12">
        <f>COUNTIFS('Erhaltungsaufwand'!$R$2:$R$126,"&lt;="&amp;DATE($A79,12,31),'Erhaltungsaufwand'!$S$2:$S$126,"&gt;="&amp;DATE($A79,1,1))</f>
        <v/>
      </c>
      <c r="I79" s="20">
        <f>IFERROR(B79/SUM($B$8:$B$101),0)</f>
        <v/>
      </c>
    </row>
    <row r="80" ht="26" customHeight="1">
      <c r="A80" s="8" t="n">
        <v>2098</v>
      </c>
      <c r="B80" s="23">
        <f>SUMIFS('Erhaltungsaufwand'!$N$2:$N$126,'Erhaltungsaufwand'!$K$2:$K$126,"&gt;="&amp;DATE($A80,1,1),'Erhaltungsaufwand'!$K$2:$K$126,"&lt;="&amp;DATE($A80,12,31))</f>
        <v/>
      </c>
      <c r="C80" s="23">
        <f>SUMIFS('Erhaltungsaufwand'!$N$2:$N$126,'Erhaltungsaufwand'!$Q$2:$Q$126,1,'Erhaltungsaufwand'!$K$2:$K$126,"&gt;="&amp;DATE($A80,1,1),'Erhaltungsaufwand'!$K$2:$K$126,"&lt;="&amp;DATE($A80,12,31))</f>
        <v/>
      </c>
      <c r="D80" s="23">
        <f>SUMIFS('Erhaltungsaufwand'!$T$2:$T$126,'Erhaltungsaufwand'!$Q$2:$Q$126,"&gt;1",'Erhaltungsaufwand'!$R$2:$R$126,"&lt;="&amp;DATE($A80,12,31),'Erhaltungsaufwand'!$S$2:$S$126,"&gt;="&amp;DATE($A80,1,1))</f>
        <v/>
      </c>
      <c r="E80" s="23">
        <f>C80+D80</f>
        <v/>
      </c>
      <c r="F80" s="23">
        <f>SUMIFS('Erhaltungsaufwand'!$V$2:$V$126,'Erhaltungsaufwand'!$R$2:$R$126,"&lt;="&amp;DATE($A80,12,31),'Erhaltungsaufwand'!$S$2:$S$126,"&gt;="&amp;DATE($A80,1,1))</f>
        <v/>
      </c>
      <c r="G80" s="23">
        <f>SUMIFS('Erhaltungsaufwand'!$W$2:$W$126,'Erhaltungsaufwand'!$R$2:$R$126,"&lt;="&amp;DATE($A80,12,31),'Erhaltungsaufwand'!$S$2:$S$126,"&gt;="&amp;DATE($A80,1,1))</f>
        <v/>
      </c>
      <c r="H80" s="8">
        <f>COUNTIFS('Erhaltungsaufwand'!$R$2:$R$126,"&lt;="&amp;DATE($A80,12,31),'Erhaltungsaufwand'!$S$2:$S$126,"&gt;="&amp;DATE($A80,1,1))</f>
        <v/>
      </c>
      <c r="I80" s="19">
        <f>IFERROR(B80/SUM($B$8:$B$101),0)</f>
        <v/>
      </c>
    </row>
    <row r="81" ht="26" customHeight="1">
      <c r="A81" s="12" t="n">
        <v>2099</v>
      </c>
      <c r="B81" s="25">
        <f>SUMIFS('Erhaltungsaufwand'!$N$2:$N$126,'Erhaltungsaufwand'!$K$2:$K$126,"&gt;="&amp;DATE($A81,1,1),'Erhaltungsaufwand'!$K$2:$K$126,"&lt;="&amp;DATE($A81,12,31))</f>
        <v/>
      </c>
      <c r="C81" s="25">
        <f>SUMIFS('Erhaltungsaufwand'!$N$2:$N$126,'Erhaltungsaufwand'!$Q$2:$Q$126,1,'Erhaltungsaufwand'!$K$2:$K$126,"&gt;="&amp;DATE($A81,1,1),'Erhaltungsaufwand'!$K$2:$K$126,"&lt;="&amp;DATE($A81,12,31))</f>
        <v/>
      </c>
      <c r="D81" s="25">
        <f>SUMIFS('Erhaltungsaufwand'!$T$2:$T$126,'Erhaltungsaufwand'!$Q$2:$Q$126,"&gt;1",'Erhaltungsaufwand'!$R$2:$R$126,"&lt;="&amp;DATE($A81,12,31),'Erhaltungsaufwand'!$S$2:$S$126,"&gt;="&amp;DATE($A81,1,1))</f>
        <v/>
      </c>
      <c r="E81" s="25">
        <f>C81+D81</f>
        <v/>
      </c>
      <c r="F81" s="25">
        <f>SUMIFS('Erhaltungsaufwand'!$V$2:$V$126,'Erhaltungsaufwand'!$R$2:$R$126,"&lt;="&amp;DATE($A81,12,31),'Erhaltungsaufwand'!$S$2:$S$126,"&gt;="&amp;DATE($A81,1,1))</f>
        <v/>
      </c>
      <c r="G81" s="25">
        <f>SUMIFS('Erhaltungsaufwand'!$W$2:$W$126,'Erhaltungsaufwand'!$R$2:$R$126,"&lt;="&amp;DATE($A81,12,31),'Erhaltungsaufwand'!$S$2:$S$126,"&gt;="&amp;DATE($A81,1,1))</f>
        <v/>
      </c>
      <c r="H81" s="12">
        <f>COUNTIFS('Erhaltungsaufwand'!$R$2:$R$126,"&lt;="&amp;DATE($A81,12,31),'Erhaltungsaufwand'!$S$2:$S$126,"&gt;="&amp;DATE($A81,1,1))</f>
        <v/>
      </c>
      <c r="I81" s="20">
        <f>IFERROR(B81/SUM($B$8:$B$101),0)</f>
        <v/>
      </c>
    </row>
    <row r="82" ht="26" customHeight="1">
      <c r="A82" s="8" t="n">
        <v>2100</v>
      </c>
      <c r="B82" s="23">
        <f>SUMIFS('Erhaltungsaufwand'!$N$2:$N$126,'Erhaltungsaufwand'!$K$2:$K$126,"&gt;="&amp;DATE($A82,1,1),'Erhaltungsaufwand'!$K$2:$K$126,"&lt;="&amp;DATE($A82,12,31))</f>
        <v/>
      </c>
      <c r="C82" s="23">
        <f>SUMIFS('Erhaltungsaufwand'!$N$2:$N$126,'Erhaltungsaufwand'!$Q$2:$Q$126,1,'Erhaltungsaufwand'!$K$2:$K$126,"&gt;="&amp;DATE($A82,1,1),'Erhaltungsaufwand'!$K$2:$K$126,"&lt;="&amp;DATE($A82,12,31))</f>
        <v/>
      </c>
      <c r="D82" s="23">
        <f>SUMIFS('Erhaltungsaufwand'!$T$2:$T$126,'Erhaltungsaufwand'!$Q$2:$Q$126,"&gt;1",'Erhaltungsaufwand'!$R$2:$R$126,"&lt;="&amp;DATE($A82,12,31),'Erhaltungsaufwand'!$S$2:$S$126,"&gt;="&amp;DATE($A82,1,1))</f>
        <v/>
      </c>
      <c r="E82" s="23">
        <f>C82+D82</f>
        <v/>
      </c>
      <c r="F82" s="23">
        <f>SUMIFS('Erhaltungsaufwand'!$V$2:$V$126,'Erhaltungsaufwand'!$R$2:$R$126,"&lt;="&amp;DATE($A82,12,31),'Erhaltungsaufwand'!$S$2:$S$126,"&gt;="&amp;DATE($A82,1,1))</f>
        <v/>
      </c>
      <c r="G82" s="23">
        <f>SUMIFS('Erhaltungsaufwand'!$W$2:$W$126,'Erhaltungsaufwand'!$R$2:$R$126,"&lt;="&amp;DATE($A82,12,31),'Erhaltungsaufwand'!$S$2:$S$126,"&gt;="&amp;DATE($A82,1,1))</f>
        <v/>
      </c>
      <c r="H82" s="8">
        <f>COUNTIFS('Erhaltungsaufwand'!$R$2:$R$126,"&lt;="&amp;DATE($A82,12,31),'Erhaltungsaufwand'!$S$2:$S$126,"&gt;="&amp;DATE($A82,1,1))</f>
        <v/>
      </c>
      <c r="I82" s="19">
        <f>IFERROR(B82/SUM($B$8:$B$101),0)</f>
        <v/>
      </c>
    </row>
    <row r="83" ht="26" customHeight="1">
      <c r="A83" s="12" t="n">
        <v>2101</v>
      </c>
      <c r="B83" s="25">
        <f>SUMIFS('Erhaltungsaufwand'!$N$2:$N$126,'Erhaltungsaufwand'!$K$2:$K$126,"&gt;="&amp;DATE($A83,1,1),'Erhaltungsaufwand'!$K$2:$K$126,"&lt;="&amp;DATE($A83,12,31))</f>
        <v/>
      </c>
      <c r="C83" s="25">
        <f>SUMIFS('Erhaltungsaufwand'!$N$2:$N$126,'Erhaltungsaufwand'!$Q$2:$Q$126,1,'Erhaltungsaufwand'!$K$2:$K$126,"&gt;="&amp;DATE($A83,1,1),'Erhaltungsaufwand'!$K$2:$K$126,"&lt;="&amp;DATE($A83,12,31))</f>
        <v/>
      </c>
      <c r="D83" s="25">
        <f>SUMIFS('Erhaltungsaufwand'!$T$2:$T$126,'Erhaltungsaufwand'!$Q$2:$Q$126,"&gt;1",'Erhaltungsaufwand'!$R$2:$R$126,"&lt;="&amp;DATE($A83,12,31),'Erhaltungsaufwand'!$S$2:$S$126,"&gt;="&amp;DATE($A83,1,1))</f>
        <v/>
      </c>
      <c r="E83" s="25">
        <f>C83+D83</f>
        <v/>
      </c>
      <c r="F83" s="25">
        <f>SUMIFS('Erhaltungsaufwand'!$V$2:$V$126,'Erhaltungsaufwand'!$R$2:$R$126,"&lt;="&amp;DATE($A83,12,31),'Erhaltungsaufwand'!$S$2:$S$126,"&gt;="&amp;DATE($A83,1,1))</f>
        <v/>
      </c>
      <c r="G83" s="25">
        <f>SUMIFS('Erhaltungsaufwand'!$W$2:$W$126,'Erhaltungsaufwand'!$R$2:$R$126,"&lt;="&amp;DATE($A83,12,31),'Erhaltungsaufwand'!$S$2:$S$126,"&gt;="&amp;DATE($A83,1,1))</f>
        <v/>
      </c>
      <c r="H83" s="12">
        <f>COUNTIFS('Erhaltungsaufwand'!$R$2:$R$126,"&lt;="&amp;DATE($A83,12,31),'Erhaltungsaufwand'!$S$2:$S$126,"&gt;="&amp;DATE($A83,1,1))</f>
        <v/>
      </c>
      <c r="I83" s="20">
        <f>IFERROR(B83/SUM($B$8:$B$101),0)</f>
        <v/>
      </c>
    </row>
    <row r="84" ht="26" customHeight="1">
      <c r="A84" s="8" t="n">
        <v>2102</v>
      </c>
      <c r="B84" s="23">
        <f>SUMIFS('Erhaltungsaufwand'!$N$2:$N$126,'Erhaltungsaufwand'!$K$2:$K$126,"&gt;="&amp;DATE($A84,1,1),'Erhaltungsaufwand'!$K$2:$K$126,"&lt;="&amp;DATE($A84,12,31))</f>
        <v/>
      </c>
      <c r="C84" s="23">
        <f>SUMIFS('Erhaltungsaufwand'!$N$2:$N$126,'Erhaltungsaufwand'!$Q$2:$Q$126,1,'Erhaltungsaufwand'!$K$2:$K$126,"&gt;="&amp;DATE($A84,1,1),'Erhaltungsaufwand'!$K$2:$K$126,"&lt;="&amp;DATE($A84,12,31))</f>
        <v/>
      </c>
      <c r="D84" s="23">
        <f>SUMIFS('Erhaltungsaufwand'!$T$2:$T$126,'Erhaltungsaufwand'!$Q$2:$Q$126,"&gt;1",'Erhaltungsaufwand'!$R$2:$R$126,"&lt;="&amp;DATE($A84,12,31),'Erhaltungsaufwand'!$S$2:$S$126,"&gt;="&amp;DATE($A84,1,1))</f>
        <v/>
      </c>
      <c r="E84" s="23">
        <f>C84+D84</f>
        <v/>
      </c>
      <c r="F84" s="23">
        <f>SUMIFS('Erhaltungsaufwand'!$V$2:$V$126,'Erhaltungsaufwand'!$R$2:$R$126,"&lt;="&amp;DATE($A84,12,31),'Erhaltungsaufwand'!$S$2:$S$126,"&gt;="&amp;DATE($A84,1,1))</f>
        <v/>
      </c>
      <c r="G84" s="23">
        <f>SUMIFS('Erhaltungsaufwand'!$W$2:$W$126,'Erhaltungsaufwand'!$R$2:$R$126,"&lt;="&amp;DATE($A84,12,31),'Erhaltungsaufwand'!$S$2:$S$126,"&gt;="&amp;DATE($A84,1,1))</f>
        <v/>
      </c>
      <c r="H84" s="8">
        <f>COUNTIFS('Erhaltungsaufwand'!$R$2:$R$126,"&lt;="&amp;DATE($A84,12,31),'Erhaltungsaufwand'!$S$2:$S$126,"&gt;="&amp;DATE($A84,1,1))</f>
        <v/>
      </c>
      <c r="I84" s="19">
        <f>IFERROR(B84/SUM($B$8:$B$101),0)</f>
        <v/>
      </c>
    </row>
    <row r="85" ht="26" customHeight="1">
      <c r="A85" s="12" t="n">
        <v>2103</v>
      </c>
      <c r="B85" s="25">
        <f>SUMIFS('Erhaltungsaufwand'!$N$2:$N$126,'Erhaltungsaufwand'!$K$2:$K$126,"&gt;="&amp;DATE($A85,1,1),'Erhaltungsaufwand'!$K$2:$K$126,"&lt;="&amp;DATE($A85,12,31))</f>
        <v/>
      </c>
      <c r="C85" s="25">
        <f>SUMIFS('Erhaltungsaufwand'!$N$2:$N$126,'Erhaltungsaufwand'!$Q$2:$Q$126,1,'Erhaltungsaufwand'!$K$2:$K$126,"&gt;="&amp;DATE($A85,1,1),'Erhaltungsaufwand'!$K$2:$K$126,"&lt;="&amp;DATE($A85,12,31))</f>
        <v/>
      </c>
      <c r="D85" s="25">
        <f>SUMIFS('Erhaltungsaufwand'!$T$2:$T$126,'Erhaltungsaufwand'!$Q$2:$Q$126,"&gt;1",'Erhaltungsaufwand'!$R$2:$R$126,"&lt;="&amp;DATE($A85,12,31),'Erhaltungsaufwand'!$S$2:$S$126,"&gt;="&amp;DATE($A85,1,1))</f>
        <v/>
      </c>
      <c r="E85" s="25">
        <f>C85+D85</f>
        <v/>
      </c>
      <c r="F85" s="25">
        <f>SUMIFS('Erhaltungsaufwand'!$V$2:$V$126,'Erhaltungsaufwand'!$R$2:$R$126,"&lt;="&amp;DATE($A85,12,31),'Erhaltungsaufwand'!$S$2:$S$126,"&gt;="&amp;DATE($A85,1,1))</f>
        <v/>
      </c>
      <c r="G85" s="25">
        <f>SUMIFS('Erhaltungsaufwand'!$W$2:$W$126,'Erhaltungsaufwand'!$R$2:$R$126,"&lt;="&amp;DATE($A85,12,31),'Erhaltungsaufwand'!$S$2:$S$126,"&gt;="&amp;DATE($A85,1,1))</f>
        <v/>
      </c>
      <c r="H85" s="12">
        <f>COUNTIFS('Erhaltungsaufwand'!$R$2:$R$126,"&lt;="&amp;DATE($A85,12,31),'Erhaltungsaufwand'!$S$2:$S$126,"&gt;="&amp;DATE($A85,1,1))</f>
        <v/>
      </c>
      <c r="I85" s="20">
        <f>IFERROR(B85/SUM($B$8:$B$101),0)</f>
        <v/>
      </c>
    </row>
    <row r="86" ht="26" customHeight="1">
      <c r="A86" s="8" t="n">
        <v>2104</v>
      </c>
      <c r="B86" s="23">
        <f>SUMIFS('Erhaltungsaufwand'!$N$2:$N$126,'Erhaltungsaufwand'!$K$2:$K$126,"&gt;="&amp;DATE($A86,1,1),'Erhaltungsaufwand'!$K$2:$K$126,"&lt;="&amp;DATE($A86,12,31))</f>
        <v/>
      </c>
      <c r="C86" s="23">
        <f>SUMIFS('Erhaltungsaufwand'!$N$2:$N$126,'Erhaltungsaufwand'!$Q$2:$Q$126,1,'Erhaltungsaufwand'!$K$2:$K$126,"&gt;="&amp;DATE($A86,1,1),'Erhaltungsaufwand'!$K$2:$K$126,"&lt;="&amp;DATE($A86,12,31))</f>
        <v/>
      </c>
      <c r="D86" s="23">
        <f>SUMIFS('Erhaltungsaufwand'!$T$2:$T$126,'Erhaltungsaufwand'!$Q$2:$Q$126,"&gt;1",'Erhaltungsaufwand'!$R$2:$R$126,"&lt;="&amp;DATE($A86,12,31),'Erhaltungsaufwand'!$S$2:$S$126,"&gt;="&amp;DATE($A86,1,1))</f>
        <v/>
      </c>
      <c r="E86" s="23">
        <f>C86+D86</f>
        <v/>
      </c>
      <c r="F86" s="23">
        <f>SUMIFS('Erhaltungsaufwand'!$V$2:$V$126,'Erhaltungsaufwand'!$R$2:$R$126,"&lt;="&amp;DATE($A86,12,31),'Erhaltungsaufwand'!$S$2:$S$126,"&gt;="&amp;DATE($A86,1,1))</f>
        <v/>
      </c>
      <c r="G86" s="23">
        <f>SUMIFS('Erhaltungsaufwand'!$W$2:$W$126,'Erhaltungsaufwand'!$R$2:$R$126,"&lt;="&amp;DATE($A86,12,31),'Erhaltungsaufwand'!$S$2:$S$126,"&gt;="&amp;DATE($A86,1,1))</f>
        <v/>
      </c>
      <c r="H86" s="8">
        <f>COUNTIFS('Erhaltungsaufwand'!$R$2:$R$126,"&lt;="&amp;DATE($A86,12,31),'Erhaltungsaufwand'!$S$2:$S$126,"&gt;="&amp;DATE($A86,1,1))</f>
        <v/>
      </c>
      <c r="I86" s="19">
        <f>IFERROR(B86/SUM($B$8:$B$101),0)</f>
        <v/>
      </c>
    </row>
    <row r="87" ht="26" customHeight="1">
      <c r="A87" s="12" t="n">
        <v>2105</v>
      </c>
      <c r="B87" s="25">
        <f>SUMIFS('Erhaltungsaufwand'!$N$2:$N$126,'Erhaltungsaufwand'!$K$2:$K$126,"&gt;="&amp;DATE($A87,1,1),'Erhaltungsaufwand'!$K$2:$K$126,"&lt;="&amp;DATE($A87,12,31))</f>
        <v/>
      </c>
      <c r="C87" s="25">
        <f>SUMIFS('Erhaltungsaufwand'!$N$2:$N$126,'Erhaltungsaufwand'!$Q$2:$Q$126,1,'Erhaltungsaufwand'!$K$2:$K$126,"&gt;="&amp;DATE($A87,1,1),'Erhaltungsaufwand'!$K$2:$K$126,"&lt;="&amp;DATE($A87,12,31))</f>
        <v/>
      </c>
      <c r="D87" s="25">
        <f>SUMIFS('Erhaltungsaufwand'!$T$2:$T$126,'Erhaltungsaufwand'!$Q$2:$Q$126,"&gt;1",'Erhaltungsaufwand'!$R$2:$R$126,"&lt;="&amp;DATE($A87,12,31),'Erhaltungsaufwand'!$S$2:$S$126,"&gt;="&amp;DATE($A87,1,1))</f>
        <v/>
      </c>
      <c r="E87" s="25">
        <f>C87+D87</f>
        <v/>
      </c>
      <c r="F87" s="25">
        <f>SUMIFS('Erhaltungsaufwand'!$V$2:$V$126,'Erhaltungsaufwand'!$R$2:$R$126,"&lt;="&amp;DATE($A87,12,31),'Erhaltungsaufwand'!$S$2:$S$126,"&gt;="&amp;DATE($A87,1,1))</f>
        <v/>
      </c>
      <c r="G87" s="25">
        <f>SUMIFS('Erhaltungsaufwand'!$W$2:$W$126,'Erhaltungsaufwand'!$R$2:$R$126,"&lt;="&amp;DATE($A87,12,31),'Erhaltungsaufwand'!$S$2:$S$126,"&gt;="&amp;DATE($A87,1,1))</f>
        <v/>
      </c>
      <c r="H87" s="12">
        <f>COUNTIFS('Erhaltungsaufwand'!$R$2:$R$126,"&lt;="&amp;DATE($A87,12,31),'Erhaltungsaufwand'!$S$2:$S$126,"&gt;="&amp;DATE($A87,1,1))</f>
        <v/>
      </c>
      <c r="I87" s="20">
        <f>IFERROR(B87/SUM($B$8:$B$101),0)</f>
        <v/>
      </c>
    </row>
    <row r="88" ht="26" customHeight="1">
      <c r="A88" s="8" t="n">
        <v>2106</v>
      </c>
      <c r="B88" s="23">
        <f>SUMIFS('Erhaltungsaufwand'!$N$2:$N$126,'Erhaltungsaufwand'!$K$2:$K$126,"&gt;="&amp;DATE($A88,1,1),'Erhaltungsaufwand'!$K$2:$K$126,"&lt;="&amp;DATE($A88,12,31))</f>
        <v/>
      </c>
      <c r="C88" s="23">
        <f>SUMIFS('Erhaltungsaufwand'!$N$2:$N$126,'Erhaltungsaufwand'!$Q$2:$Q$126,1,'Erhaltungsaufwand'!$K$2:$K$126,"&gt;="&amp;DATE($A88,1,1),'Erhaltungsaufwand'!$K$2:$K$126,"&lt;="&amp;DATE($A88,12,31))</f>
        <v/>
      </c>
      <c r="D88" s="23">
        <f>SUMIFS('Erhaltungsaufwand'!$T$2:$T$126,'Erhaltungsaufwand'!$Q$2:$Q$126,"&gt;1",'Erhaltungsaufwand'!$R$2:$R$126,"&lt;="&amp;DATE($A88,12,31),'Erhaltungsaufwand'!$S$2:$S$126,"&gt;="&amp;DATE($A88,1,1))</f>
        <v/>
      </c>
      <c r="E88" s="23">
        <f>C88+D88</f>
        <v/>
      </c>
      <c r="F88" s="23">
        <f>SUMIFS('Erhaltungsaufwand'!$V$2:$V$126,'Erhaltungsaufwand'!$R$2:$R$126,"&lt;="&amp;DATE($A88,12,31),'Erhaltungsaufwand'!$S$2:$S$126,"&gt;="&amp;DATE($A88,1,1))</f>
        <v/>
      </c>
      <c r="G88" s="23">
        <f>SUMIFS('Erhaltungsaufwand'!$W$2:$W$126,'Erhaltungsaufwand'!$R$2:$R$126,"&lt;="&amp;DATE($A88,12,31),'Erhaltungsaufwand'!$S$2:$S$126,"&gt;="&amp;DATE($A88,1,1))</f>
        <v/>
      </c>
      <c r="H88" s="8">
        <f>COUNTIFS('Erhaltungsaufwand'!$R$2:$R$126,"&lt;="&amp;DATE($A88,12,31),'Erhaltungsaufwand'!$S$2:$S$126,"&gt;="&amp;DATE($A88,1,1))</f>
        <v/>
      </c>
      <c r="I88" s="19">
        <f>IFERROR(B88/SUM($B$8:$B$101),0)</f>
        <v/>
      </c>
    </row>
    <row r="89" ht="26" customHeight="1">
      <c r="A89" s="12" t="n">
        <v>2107</v>
      </c>
      <c r="B89" s="25">
        <f>SUMIFS('Erhaltungsaufwand'!$N$2:$N$126,'Erhaltungsaufwand'!$K$2:$K$126,"&gt;="&amp;DATE($A89,1,1),'Erhaltungsaufwand'!$K$2:$K$126,"&lt;="&amp;DATE($A89,12,31))</f>
        <v/>
      </c>
      <c r="C89" s="25">
        <f>SUMIFS('Erhaltungsaufwand'!$N$2:$N$126,'Erhaltungsaufwand'!$Q$2:$Q$126,1,'Erhaltungsaufwand'!$K$2:$K$126,"&gt;="&amp;DATE($A89,1,1),'Erhaltungsaufwand'!$K$2:$K$126,"&lt;="&amp;DATE($A89,12,31))</f>
        <v/>
      </c>
      <c r="D89" s="25">
        <f>SUMIFS('Erhaltungsaufwand'!$T$2:$T$126,'Erhaltungsaufwand'!$Q$2:$Q$126,"&gt;1",'Erhaltungsaufwand'!$R$2:$R$126,"&lt;="&amp;DATE($A89,12,31),'Erhaltungsaufwand'!$S$2:$S$126,"&gt;="&amp;DATE($A89,1,1))</f>
        <v/>
      </c>
      <c r="E89" s="25">
        <f>C89+D89</f>
        <v/>
      </c>
      <c r="F89" s="25">
        <f>SUMIFS('Erhaltungsaufwand'!$V$2:$V$126,'Erhaltungsaufwand'!$R$2:$R$126,"&lt;="&amp;DATE($A89,12,31),'Erhaltungsaufwand'!$S$2:$S$126,"&gt;="&amp;DATE($A89,1,1))</f>
        <v/>
      </c>
      <c r="G89" s="25">
        <f>SUMIFS('Erhaltungsaufwand'!$W$2:$W$126,'Erhaltungsaufwand'!$R$2:$R$126,"&lt;="&amp;DATE($A89,12,31),'Erhaltungsaufwand'!$S$2:$S$126,"&gt;="&amp;DATE($A89,1,1))</f>
        <v/>
      </c>
      <c r="H89" s="12">
        <f>COUNTIFS('Erhaltungsaufwand'!$R$2:$R$126,"&lt;="&amp;DATE($A89,12,31),'Erhaltungsaufwand'!$S$2:$S$126,"&gt;="&amp;DATE($A89,1,1))</f>
        <v/>
      </c>
      <c r="I89" s="20">
        <f>IFERROR(B89/SUM($B$8:$B$101),0)</f>
        <v/>
      </c>
    </row>
    <row r="90" ht="26" customHeight="1">
      <c r="A90" s="8" t="n">
        <v>2108</v>
      </c>
      <c r="B90" s="23">
        <f>SUMIFS('Erhaltungsaufwand'!$N$2:$N$126,'Erhaltungsaufwand'!$K$2:$K$126,"&gt;="&amp;DATE($A90,1,1),'Erhaltungsaufwand'!$K$2:$K$126,"&lt;="&amp;DATE($A90,12,31))</f>
        <v/>
      </c>
      <c r="C90" s="23">
        <f>SUMIFS('Erhaltungsaufwand'!$N$2:$N$126,'Erhaltungsaufwand'!$Q$2:$Q$126,1,'Erhaltungsaufwand'!$K$2:$K$126,"&gt;="&amp;DATE($A90,1,1),'Erhaltungsaufwand'!$K$2:$K$126,"&lt;="&amp;DATE($A90,12,31))</f>
        <v/>
      </c>
      <c r="D90" s="23">
        <f>SUMIFS('Erhaltungsaufwand'!$T$2:$T$126,'Erhaltungsaufwand'!$Q$2:$Q$126,"&gt;1",'Erhaltungsaufwand'!$R$2:$R$126,"&lt;="&amp;DATE($A90,12,31),'Erhaltungsaufwand'!$S$2:$S$126,"&gt;="&amp;DATE($A90,1,1))</f>
        <v/>
      </c>
      <c r="E90" s="23">
        <f>C90+D90</f>
        <v/>
      </c>
      <c r="F90" s="23">
        <f>SUMIFS('Erhaltungsaufwand'!$V$2:$V$126,'Erhaltungsaufwand'!$R$2:$R$126,"&lt;="&amp;DATE($A90,12,31),'Erhaltungsaufwand'!$S$2:$S$126,"&gt;="&amp;DATE($A90,1,1))</f>
        <v/>
      </c>
      <c r="G90" s="23">
        <f>SUMIFS('Erhaltungsaufwand'!$W$2:$W$126,'Erhaltungsaufwand'!$R$2:$R$126,"&lt;="&amp;DATE($A90,12,31),'Erhaltungsaufwand'!$S$2:$S$126,"&gt;="&amp;DATE($A90,1,1))</f>
        <v/>
      </c>
      <c r="H90" s="8">
        <f>COUNTIFS('Erhaltungsaufwand'!$R$2:$R$126,"&lt;="&amp;DATE($A90,12,31),'Erhaltungsaufwand'!$S$2:$S$126,"&gt;="&amp;DATE($A90,1,1))</f>
        <v/>
      </c>
      <c r="I90" s="19">
        <f>IFERROR(B90/SUM($B$8:$B$101),0)</f>
        <v/>
      </c>
    </row>
    <row r="91" ht="26" customHeight="1">
      <c r="A91" s="12" t="n">
        <v>2109</v>
      </c>
      <c r="B91" s="25">
        <f>SUMIFS('Erhaltungsaufwand'!$N$2:$N$126,'Erhaltungsaufwand'!$K$2:$K$126,"&gt;="&amp;DATE($A91,1,1),'Erhaltungsaufwand'!$K$2:$K$126,"&lt;="&amp;DATE($A91,12,31))</f>
        <v/>
      </c>
      <c r="C91" s="25">
        <f>SUMIFS('Erhaltungsaufwand'!$N$2:$N$126,'Erhaltungsaufwand'!$Q$2:$Q$126,1,'Erhaltungsaufwand'!$K$2:$K$126,"&gt;="&amp;DATE($A91,1,1),'Erhaltungsaufwand'!$K$2:$K$126,"&lt;="&amp;DATE($A91,12,31))</f>
        <v/>
      </c>
      <c r="D91" s="25">
        <f>SUMIFS('Erhaltungsaufwand'!$T$2:$T$126,'Erhaltungsaufwand'!$Q$2:$Q$126,"&gt;1",'Erhaltungsaufwand'!$R$2:$R$126,"&lt;="&amp;DATE($A91,12,31),'Erhaltungsaufwand'!$S$2:$S$126,"&gt;="&amp;DATE($A91,1,1))</f>
        <v/>
      </c>
      <c r="E91" s="25">
        <f>C91+D91</f>
        <v/>
      </c>
      <c r="F91" s="25">
        <f>SUMIFS('Erhaltungsaufwand'!$V$2:$V$126,'Erhaltungsaufwand'!$R$2:$R$126,"&lt;="&amp;DATE($A91,12,31),'Erhaltungsaufwand'!$S$2:$S$126,"&gt;="&amp;DATE($A91,1,1))</f>
        <v/>
      </c>
      <c r="G91" s="25">
        <f>SUMIFS('Erhaltungsaufwand'!$W$2:$W$126,'Erhaltungsaufwand'!$R$2:$R$126,"&lt;="&amp;DATE($A91,12,31),'Erhaltungsaufwand'!$S$2:$S$126,"&gt;="&amp;DATE($A91,1,1))</f>
        <v/>
      </c>
      <c r="H91" s="12">
        <f>COUNTIFS('Erhaltungsaufwand'!$R$2:$R$126,"&lt;="&amp;DATE($A91,12,31),'Erhaltungsaufwand'!$S$2:$S$126,"&gt;="&amp;DATE($A91,1,1))</f>
        <v/>
      </c>
      <c r="I91" s="20">
        <f>IFERROR(B91/SUM($B$8:$B$101),0)</f>
        <v/>
      </c>
    </row>
    <row r="92" ht="26" customHeight="1">
      <c r="A92" s="8" t="n">
        <v>2110</v>
      </c>
      <c r="B92" s="23">
        <f>SUMIFS('Erhaltungsaufwand'!$N$2:$N$126,'Erhaltungsaufwand'!$K$2:$K$126,"&gt;="&amp;DATE($A92,1,1),'Erhaltungsaufwand'!$K$2:$K$126,"&lt;="&amp;DATE($A92,12,31))</f>
        <v/>
      </c>
      <c r="C92" s="23">
        <f>SUMIFS('Erhaltungsaufwand'!$N$2:$N$126,'Erhaltungsaufwand'!$Q$2:$Q$126,1,'Erhaltungsaufwand'!$K$2:$K$126,"&gt;="&amp;DATE($A92,1,1),'Erhaltungsaufwand'!$K$2:$K$126,"&lt;="&amp;DATE($A92,12,31))</f>
        <v/>
      </c>
      <c r="D92" s="23">
        <f>SUMIFS('Erhaltungsaufwand'!$T$2:$T$126,'Erhaltungsaufwand'!$Q$2:$Q$126,"&gt;1",'Erhaltungsaufwand'!$R$2:$R$126,"&lt;="&amp;DATE($A92,12,31),'Erhaltungsaufwand'!$S$2:$S$126,"&gt;="&amp;DATE($A92,1,1))</f>
        <v/>
      </c>
      <c r="E92" s="23">
        <f>C92+D92</f>
        <v/>
      </c>
      <c r="F92" s="23">
        <f>SUMIFS('Erhaltungsaufwand'!$V$2:$V$126,'Erhaltungsaufwand'!$R$2:$R$126,"&lt;="&amp;DATE($A92,12,31),'Erhaltungsaufwand'!$S$2:$S$126,"&gt;="&amp;DATE($A92,1,1))</f>
        <v/>
      </c>
      <c r="G92" s="23">
        <f>SUMIFS('Erhaltungsaufwand'!$W$2:$W$126,'Erhaltungsaufwand'!$R$2:$R$126,"&lt;="&amp;DATE($A92,12,31),'Erhaltungsaufwand'!$S$2:$S$126,"&gt;="&amp;DATE($A92,1,1))</f>
        <v/>
      </c>
      <c r="H92" s="8">
        <f>COUNTIFS('Erhaltungsaufwand'!$R$2:$R$126,"&lt;="&amp;DATE($A92,12,31),'Erhaltungsaufwand'!$S$2:$S$126,"&gt;="&amp;DATE($A92,1,1))</f>
        <v/>
      </c>
      <c r="I92" s="19">
        <f>IFERROR(B92/SUM($B$8:$B$101),0)</f>
        <v/>
      </c>
    </row>
    <row r="93" ht="26" customHeight="1">
      <c r="A93" s="12" t="n">
        <v>2111</v>
      </c>
      <c r="B93" s="25">
        <f>SUMIFS('Erhaltungsaufwand'!$N$2:$N$126,'Erhaltungsaufwand'!$K$2:$K$126,"&gt;="&amp;DATE($A93,1,1),'Erhaltungsaufwand'!$K$2:$K$126,"&lt;="&amp;DATE($A93,12,31))</f>
        <v/>
      </c>
      <c r="C93" s="25">
        <f>SUMIFS('Erhaltungsaufwand'!$N$2:$N$126,'Erhaltungsaufwand'!$Q$2:$Q$126,1,'Erhaltungsaufwand'!$K$2:$K$126,"&gt;="&amp;DATE($A93,1,1),'Erhaltungsaufwand'!$K$2:$K$126,"&lt;="&amp;DATE($A93,12,31))</f>
        <v/>
      </c>
      <c r="D93" s="25">
        <f>SUMIFS('Erhaltungsaufwand'!$T$2:$T$126,'Erhaltungsaufwand'!$Q$2:$Q$126,"&gt;1",'Erhaltungsaufwand'!$R$2:$R$126,"&lt;="&amp;DATE($A93,12,31),'Erhaltungsaufwand'!$S$2:$S$126,"&gt;="&amp;DATE($A93,1,1))</f>
        <v/>
      </c>
      <c r="E93" s="25">
        <f>C93+D93</f>
        <v/>
      </c>
      <c r="F93" s="25">
        <f>SUMIFS('Erhaltungsaufwand'!$V$2:$V$126,'Erhaltungsaufwand'!$R$2:$R$126,"&lt;="&amp;DATE($A93,12,31),'Erhaltungsaufwand'!$S$2:$S$126,"&gt;="&amp;DATE($A93,1,1))</f>
        <v/>
      </c>
      <c r="G93" s="25">
        <f>SUMIFS('Erhaltungsaufwand'!$W$2:$W$126,'Erhaltungsaufwand'!$R$2:$R$126,"&lt;="&amp;DATE($A93,12,31),'Erhaltungsaufwand'!$S$2:$S$126,"&gt;="&amp;DATE($A93,1,1))</f>
        <v/>
      </c>
      <c r="H93" s="12">
        <f>COUNTIFS('Erhaltungsaufwand'!$R$2:$R$126,"&lt;="&amp;DATE($A93,12,31),'Erhaltungsaufwand'!$S$2:$S$126,"&gt;="&amp;DATE($A93,1,1))</f>
        <v/>
      </c>
      <c r="I93" s="20">
        <f>IFERROR(B93/SUM($B$8:$B$101),0)</f>
        <v/>
      </c>
    </row>
    <row r="94" ht="26" customHeight="1">
      <c r="A94" s="8" t="n">
        <v>2112</v>
      </c>
      <c r="B94" s="23">
        <f>SUMIFS('Erhaltungsaufwand'!$N$2:$N$126,'Erhaltungsaufwand'!$K$2:$K$126,"&gt;="&amp;DATE($A94,1,1),'Erhaltungsaufwand'!$K$2:$K$126,"&lt;="&amp;DATE($A94,12,31))</f>
        <v/>
      </c>
      <c r="C94" s="23">
        <f>SUMIFS('Erhaltungsaufwand'!$N$2:$N$126,'Erhaltungsaufwand'!$Q$2:$Q$126,1,'Erhaltungsaufwand'!$K$2:$K$126,"&gt;="&amp;DATE($A94,1,1),'Erhaltungsaufwand'!$K$2:$K$126,"&lt;="&amp;DATE($A94,12,31))</f>
        <v/>
      </c>
      <c r="D94" s="23">
        <f>SUMIFS('Erhaltungsaufwand'!$T$2:$T$126,'Erhaltungsaufwand'!$Q$2:$Q$126,"&gt;1",'Erhaltungsaufwand'!$R$2:$R$126,"&lt;="&amp;DATE($A94,12,31),'Erhaltungsaufwand'!$S$2:$S$126,"&gt;="&amp;DATE($A94,1,1))</f>
        <v/>
      </c>
      <c r="E94" s="23">
        <f>C94+D94</f>
        <v/>
      </c>
      <c r="F94" s="23">
        <f>SUMIFS('Erhaltungsaufwand'!$V$2:$V$126,'Erhaltungsaufwand'!$R$2:$R$126,"&lt;="&amp;DATE($A94,12,31),'Erhaltungsaufwand'!$S$2:$S$126,"&gt;="&amp;DATE($A94,1,1))</f>
        <v/>
      </c>
      <c r="G94" s="23">
        <f>SUMIFS('Erhaltungsaufwand'!$W$2:$W$126,'Erhaltungsaufwand'!$R$2:$R$126,"&lt;="&amp;DATE($A94,12,31),'Erhaltungsaufwand'!$S$2:$S$126,"&gt;="&amp;DATE($A94,1,1))</f>
        <v/>
      </c>
      <c r="H94" s="8">
        <f>COUNTIFS('Erhaltungsaufwand'!$R$2:$R$126,"&lt;="&amp;DATE($A94,12,31),'Erhaltungsaufwand'!$S$2:$S$126,"&gt;="&amp;DATE($A94,1,1))</f>
        <v/>
      </c>
      <c r="I94" s="19">
        <f>IFERROR(B94/SUM($B$8:$B$101),0)</f>
        <v/>
      </c>
    </row>
    <row r="95" ht="26" customHeight="1">
      <c r="A95" s="12" t="n">
        <v>2113</v>
      </c>
      <c r="B95" s="25">
        <f>SUMIFS('Erhaltungsaufwand'!$N$2:$N$126,'Erhaltungsaufwand'!$K$2:$K$126,"&gt;="&amp;DATE($A95,1,1),'Erhaltungsaufwand'!$K$2:$K$126,"&lt;="&amp;DATE($A95,12,31))</f>
        <v/>
      </c>
      <c r="C95" s="25">
        <f>SUMIFS('Erhaltungsaufwand'!$N$2:$N$126,'Erhaltungsaufwand'!$Q$2:$Q$126,1,'Erhaltungsaufwand'!$K$2:$K$126,"&gt;="&amp;DATE($A95,1,1),'Erhaltungsaufwand'!$K$2:$K$126,"&lt;="&amp;DATE($A95,12,31))</f>
        <v/>
      </c>
      <c r="D95" s="25">
        <f>SUMIFS('Erhaltungsaufwand'!$T$2:$T$126,'Erhaltungsaufwand'!$Q$2:$Q$126,"&gt;1",'Erhaltungsaufwand'!$R$2:$R$126,"&lt;="&amp;DATE($A95,12,31),'Erhaltungsaufwand'!$S$2:$S$126,"&gt;="&amp;DATE($A95,1,1))</f>
        <v/>
      </c>
      <c r="E95" s="25">
        <f>C95+D95</f>
        <v/>
      </c>
      <c r="F95" s="25">
        <f>SUMIFS('Erhaltungsaufwand'!$V$2:$V$126,'Erhaltungsaufwand'!$R$2:$R$126,"&lt;="&amp;DATE($A95,12,31),'Erhaltungsaufwand'!$S$2:$S$126,"&gt;="&amp;DATE($A95,1,1))</f>
        <v/>
      </c>
      <c r="G95" s="25">
        <f>SUMIFS('Erhaltungsaufwand'!$W$2:$W$126,'Erhaltungsaufwand'!$R$2:$R$126,"&lt;="&amp;DATE($A95,12,31),'Erhaltungsaufwand'!$S$2:$S$126,"&gt;="&amp;DATE($A95,1,1))</f>
        <v/>
      </c>
      <c r="H95" s="12">
        <f>COUNTIFS('Erhaltungsaufwand'!$R$2:$R$126,"&lt;="&amp;DATE($A95,12,31),'Erhaltungsaufwand'!$S$2:$S$126,"&gt;="&amp;DATE($A95,1,1))</f>
        <v/>
      </c>
      <c r="I95" s="20">
        <f>IFERROR(B95/SUM($B$8:$B$101),0)</f>
        <v/>
      </c>
    </row>
    <row r="96" ht="26" customHeight="1">
      <c r="A96" s="8" t="n">
        <v>2114</v>
      </c>
      <c r="B96" s="23">
        <f>SUMIFS('Erhaltungsaufwand'!$N$2:$N$126,'Erhaltungsaufwand'!$K$2:$K$126,"&gt;="&amp;DATE($A96,1,1),'Erhaltungsaufwand'!$K$2:$K$126,"&lt;="&amp;DATE($A96,12,31))</f>
        <v/>
      </c>
      <c r="C96" s="23">
        <f>SUMIFS('Erhaltungsaufwand'!$N$2:$N$126,'Erhaltungsaufwand'!$Q$2:$Q$126,1,'Erhaltungsaufwand'!$K$2:$K$126,"&gt;="&amp;DATE($A96,1,1),'Erhaltungsaufwand'!$K$2:$K$126,"&lt;="&amp;DATE($A96,12,31))</f>
        <v/>
      </c>
      <c r="D96" s="23">
        <f>SUMIFS('Erhaltungsaufwand'!$T$2:$T$126,'Erhaltungsaufwand'!$Q$2:$Q$126,"&gt;1",'Erhaltungsaufwand'!$R$2:$R$126,"&lt;="&amp;DATE($A96,12,31),'Erhaltungsaufwand'!$S$2:$S$126,"&gt;="&amp;DATE($A96,1,1))</f>
        <v/>
      </c>
      <c r="E96" s="23">
        <f>C96+D96</f>
        <v/>
      </c>
      <c r="F96" s="23">
        <f>SUMIFS('Erhaltungsaufwand'!$V$2:$V$126,'Erhaltungsaufwand'!$R$2:$R$126,"&lt;="&amp;DATE($A96,12,31),'Erhaltungsaufwand'!$S$2:$S$126,"&gt;="&amp;DATE($A96,1,1))</f>
        <v/>
      </c>
      <c r="G96" s="23">
        <f>SUMIFS('Erhaltungsaufwand'!$W$2:$W$126,'Erhaltungsaufwand'!$R$2:$R$126,"&lt;="&amp;DATE($A96,12,31),'Erhaltungsaufwand'!$S$2:$S$126,"&gt;="&amp;DATE($A96,1,1))</f>
        <v/>
      </c>
      <c r="H96" s="8">
        <f>COUNTIFS('Erhaltungsaufwand'!$R$2:$R$126,"&lt;="&amp;DATE($A96,12,31),'Erhaltungsaufwand'!$S$2:$S$126,"&gt;="&amp;DATE($A96,1,1))</f>
        <v/>
      </c>
      <c r="I96" s="19">
        <f>IFERROR(B96/SUM($B$8:$B$101),0)</f>
        <v/>
      </c>
    </row>
    <row r="97" ht="26" customHeight="1">
      <c r="A97" s="12" t="n">
        <v>2115</v>
      </c>
      <c r="B97" s="25">
        <f>SUMIFS('Erhaltungsaufwand'!$N$2:$N$126,'Erhaltungsaufwand'!$K$2:$K$126,"&gt;="&amp;DATE($A97,1,1),'Erhaltungsaufwand'!$K$2:$K$126,"&lt;="&amp;DATE($A97,12,31))</f>
        <v/>
      </c>
      <c r="C97" s="25">
        <f>SUMIFS('Erhaltungsaufwand'!$N$2:$N$126,'Erhaltungsaufwand'!$Q$2:$Q$126,1,'Erhaltungsaufwand'!$K$2:$K$126,"&gt;="&amp;DATE($A97,1,1),'Erhaltungsaufwand'!$K$2:$K$126,"&lt;="&amp;DATE($A97,12,31))</f>
        <v/>
      </c>
      <c r="D97" s="25">
        <f>SUMIFS('Erhaltungsaufwand'!$T$2:$T$126,'Erhaltungsaufwand'!$Q$2:$Q$126,"&gt;1",'Erhaltungsaufwand'!$R$2:$R$126,"&lt;="&amp;DATE($A97,12,31),'Erhaltungsaufwand'!$S$2:$S$126,"&gt;="&amp;DATE($A97,1,1))</f>
        <v/>
      </c>
      <c r="E97" s="25">
        <f>C97+D97</f>
        <v/>
      </c>
      <c r="F97" s="25">
        <f>SUMIFS('Erhaltungsaufwand'!$V$2:$V$126,'Erhaltungsaufwand'!$R$2:$R$126,"&lt;="&amp;DATE($A97,12,31),'Erhaltungsaufwand'!$S$2:$S$126,"&gt;="&amp;DATE($A97,1,1))</f>
        <v/>
      </c>
      <c r="G97" s="25">
        <f>SUMIFS('Erhaltungsaufwand'!$W$2:$W$126,'Erhaltungsaufwand'!$R$2:$R$126,"&lt;="&amp;DATE($A97,12,31),'Erhaltungsaufwand'!$S$2:$S$126,"&gt;="&amp;DATE($A97,1,1))</f>
        <v/>
      </c>
      <c r="H97" s="12">
        <f>COUNTIFS('Erhaltungsaufwand'!$R$2:$R$126,"&lt;="&amp;DATE($A97,12,31),'Erhaltungsaufwand'!$S$2:$S$126,"&gt;="&amp;DATE($A97,1,1))</f>
        <v/>
      </c>
      <c r="I97" s="20">
        <f>IFERROR(B97/SUM($B$8:$B$101),0)</f>
        <v/>
      </c>
    </row>
    <row r="98" ht="26" customHeight="1">
      <c r="A98" s="8" t="n">
        <v>2116</v>
      </c>
      <c r="B98" s="23">
        <f>SUMIFS('Erhaltungsaufwand'!$N$2:$N$126,'Erhaltungsaufwand'!$K$2:$K$126,"&gt;="&amp;DATE($A98,1,1),'Erhaltungsaufwand'!$K$2:$K$126,"&lt;="&amp;DATE($A98,12,31))</f>
        <v/>
      </c>
      <c r="C98" s="23">
        <f>SUMIFS('Erhaltungsaufwand'!$N$2:$N$126,'Erhaltungsaufwand'!$Q$2:$Q$126,1,'Erhaltungsaufwand'!$K$2:$K$126,"&gt;="&amp;DATE($A98,1,1),'Erhaltungsaufwand'!$K$2:$K$126,"&lt;="&amp;DATE($A98,12,31))</f>
        <v/>
      </c>
      <c r="D98" s="23">
        <f>SUMIFS('Erhaltungsaufwand'!$T$2:$T$126,'Erhaltungsaufwand'!$Q$2:$Q$126,"&gt;1",'Erhaltungsaufwand'!$R$2:$R$126,"&lt;="&amp;DATE($A98,12,31),'Erhaltungsaufwand'!$S$2:$S$126,"&gt;="&amp;DATE($A98,1,1))</f>
        <v/>
      </c>
      <c r="E98" s="23">
        <f>C98+D98</f>
        <v/>
      </c>
      <c r="F98" s="23">
        <f>SUMIFS('Erhaltungsaufwand'!$V$2:$V$126,'Erhaltungsaufwand'!$R$2:$R$126,"&lt;="&amp;DATE($A98,12,31),'Erhaltungsaufwand'!$S$2:$S$126,"&gt;="&amp;DATE($A98,1,1))</f>
        <v/>
      </c>
      <c r="G98" s="23">
        <f>SUMIFS('Erhaltungsaufwand'!$W$2:$W$126,'Erhaltungsaufwand'!$R$2:$R$126,"&lt;="&amp;DATE($A98,12,31),'Erhaltungsaufwand'!$S$2:$S$126,"&gt;="&amp;DATE($A98,1,1))</f>
        <v/>
      </c>
      <c r="H98" s="8">
        <f>COUNTIFS('Erhaltungsaufwand'!$R$2:$R$126,"&lt;="&amp;DATE($A98,12,31),'Erhaltungsaufwand'!$S$2:$S$126,"&gt;="&amp;DATE($A98,1,1))</f>
        <v/>
      </c>
      <c r="I98" s="19">
        <f>IFERROR(B98/SUM($B$8:$B$101),0)</f>
        <v/>
      </c>
    </row>
    <row r="99" ht="26" customHeight="1">
      <c r="A99" s="12" t="n">
        <v>2117</v>
      </c>
      <c r="B99" s="25">
        <f>SUMIFS('Erhaltungsaufwand'!$N$2:$N$126,'Erhaltungsaufwand'!$K$2:$K$126,"&gt;="&amp;DATE($A99,1,1),'Erhaltungsaufwand'!$K$2:$K$126,"&lt;="&amp;DATE($A99,12,31))</f>
        <v/>
      </c>
      <c r="C99" s="25">
        <f>SUMIFS('Erhaltungsaufwand'!$N$2:$N$126,'Erhaltungsaufwand'!$Q$2:$Q$126,1,'Erhaltungsaufwand'!$K$2:$K$126,"&gt;="&amp;DATE($A99,1,1),'Erhaltungsaufwand'!$K$2:$K$126,"&lt;="&amp;DATE($A99,12,31))</f>
        <v/>
      </c>
      <c r="D99" s="25">
        <f>SUMIFS('Erhaltungsaufwand'!$T$2:$T$126,'Erhaltungsaufwand'!$Q$2:$Q$126,"&gt;1",'Erhaltungsaufwand'!$R$2:$R$126,"&lt;="&amp;DATE($A99,12,31),'Erhaltungsaufwand'!$S$2:$S$126,"&gt;="&amp;DATE($A99,1,1))</f>
        <v/>
      </c>
      <c r="E99" s="25">
        <f>C99+D99</f>
        <v/>
      </c>
      <c r="F99" s="25">
        <f>SUMIFS('Erhaltungsaufwand'!$V$2:$V$126,'Erhaltungsaufwand'!$R$2:$R$126,"&lt;="&amp;DATE($A99,12,31),'Erhaltungsaufwand'!$S$2:$S$126,"&gt;="&amp;DATE($A99,1,1))</f>
        <v/>
      </c>
      <c r="G99" s="25">
        <f>SUMIFS('Erhaltungsaufwand'!$W$2:$W$126,'Erhaltungsaufwand'!$R$2:$R$126,"&lt;="&amp;DATE($A99,12,31),'Erhaltungsaufwand'!$S$2:$S$126,"&gt;="&amp;DATE($A99,1,1))</f>
        <v/>
      </c>
      <c r="H99" s="12">
        <f>COUNTIFS('Erhaltungsaufwand'!$R$2:$R$126,"&lt;="&amp;DATE($A99,12,31),'Erhaltungsaufwand'!$S$2:$S$126,"&gt;="&amp;DATE($A99,1,1))</f>
        <v/>
      </c>
      <c r="I99" s="20">
        <f>IFERROR(B99/SUM($B$8:$B$101),0)</f>
        <v/>
      </c>
    </row>
    <row r="100" ht="26" customHeight="1">
      <c r="A100" s="8" t="n">
        <v>2118</v>
      </c>
      <c r="B100" s="23">
        <f>SUMIFS('Erhaltungsaufwand'!$N$2:$N$126,'Erhaltungsaufwand'!$K$2:$K$126,"&gt;="&amp;DATE($A100,1,1),'Erhaltungsaufwand'!$K$2:$K$126,"&lt;="&amp;DATE($A100,12,31))</f>
        <v/>
      </c>
      <c r="C100" s="23">
        <f>SUMIFS('Erhaltungsaufwand'!$N$2:$N$126,'Erhaltungsaufwand'!$Q$2:$Q$126,1,'Erhaltungsaufwand'!$K$2:$K$126,"&gt;="&amp;DATE($A100,1,1),'Erhaltungsaufwand'!$K$2:$K$126,"&lt;="&amp;DATE($A100,12,31))</f>
        <v/>
      </c>
      <c r="D100" s="23">
        <f>SUMIFS('Erhaltungsaufwand'!$T$2:$T$126,'Erhaltungsaufwand'!$Q$2:$Q$126,"&gt;1",'Erhaltungsaufwand'!$R$2:$R$126,"&lt;="&amp;DATE($A100,12,31),'Erhaltungsaufwand'!$S$2:$S$126,"&gt;="&amp;DATE($A100,1,1))</f>
        <v/>
      </c>
      <c r="E100" s="23">
        <f>C100+D100</f>
        <v/>
      </c>
      <c r="F100" s="23">
        <f>SUMIFS('Erhaltungsaufwand'!$V$2:$V$126,'Erhaltungsaufwand'!$R$2:$R$126,"&lt;="&amp;DATE($A100,12,31),'Erhaltungsaufwand'!$S$2:$S$126,"&gt;="&amp;DATE($A100,1,1))</f>
        <v/>
      </c>
      <c r="G100" s="23">
        <f>SUMIFS('Erhaltungsaufwand'!$W$2:$W$126,'Erhaltungsaufwand'!$R$2:$R$126,"&lt;="&amp;DATE($A100,12,31),'Erhaltungsaufwand'!$S$2:$S$126,"&gt;="&amp;DATE($A100,1,1))</f>
        <v/>
      </c>
      <c r="H100" s="8">
        <f>COUNTIFS('Erhaltungsaufwand'!$R$2:$R$126,"&lt;="&amp;DATE($A100,12,31),'Erhaltungsaufwand'!$S$2:$S$126,"&gt;="&amp;DATE($A100,1,1))</f>
        <v/>
      </c>
      <c r="I100" s="19">
        <f>IFERROR(B100/SUM($B$8:$B$101),0)</f>
        <v/>
      </c>
    </row>
    <row r="101" ht="26" customHeight="1">
      <c r="A101" s="12" t="n">
        <v>2119</v>
      </c>
      <c r="B101" s="25">
        <f>SUMIFS('Erhaltungsaufwand'!$N$2:$N$126,'Erhaltungsaufwand'!$K$2:$K$126,"&gt;="&amp;DATE($A101,1,1),'Erhaltungsaufwand'!$K$2:$K$126,"&lt;="&amp;DATE($A101,12,31))</f>
        <v/>
      </c>
      <c r="C101" s="25">
        <f>SUMIFS('Erhaltungsaufwand'!$N$2:$N$126,'Erhaltungsaufwand'!$Q$2:$Q$126,1,'Erhaltungsaufwand'!$K$2:$K$126,"&gt;="&amp;DATE($A101,1,1),'Erhaltungsaufwand'!$K$2:$K$126,"&lt;="&amp;DATE($A101,12,31))</f>
        <v/>
      </c>
      <c r="D101" s="25">
        <f>SUMIFS('Erhaltungsaufwand'!$T$2:$T$126,'Erhaltungsaufwand'!$Q$2:$Q$126,"&gt;1",'Erhaltungsaufwand'!$R$2:$R$126,"&lt;="&amp;DATE($A101,12,31),'Erhaltungsaufwand'!$S$2:$S$126,"&gt;="&amp;DATE($A101,1,1))</f>
        <v/>
      </c>
      <c r="E101" s="25">
        <f>C101+D101</f>
        <v/>
      </c>
      <c r="F101" s="25">
        <f>SUMIFS('Erhaltungsaufwand'!$V$2:$V$126,'Erhaltungsaufwand'!$R$2:$R$126,"&lt;="&amp;DATE($A101,12,31),'Erhaltungsaufwand'!$S$2:$S$126,"&gt;="&amp;DATE($A101,1,1))</f>
        <v/>
      </c>
      <c r="G101" s="25">
        <f>SUMIFS('Erhaltungsaufwand'!$W$2:$W$126,'Erhaltungsaufwand'!$R$2:$R$126,"&lt;="&amp;DATE($A101,12,31),'Erhaltungsaufwand'!$S$2:$S$126,"&gt;="&amp;DATE($A101,1,1))</f>
        <v/>
      </c>
      <c r="H101" s="12">
        <f>COUNTIFS('Erhaltungsaufwand'!$R$2:$R$126,"&lt;="&amp;DATE($A101,12,31),'Erhaltungsaufwand'!$S$2:$S$126,"&gt;="&amp;DATE($A101,1,1))</f>
        <v/>
      </c>
      <c r="I101" s="20">
        <f>IFERROR(B101/SUM($B$8:$B$101),0)</f>
        <v/>
      </c>
    </row>
  </sheetData>
  <autoFilter ref="A7:I101"/>
  <mergeCells count="1">
    <mergeCell ref="A1:I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05" customWidth="1" min="2" max="2"/>
  </cols>
  <sheetData>
    <row r="1" ht="30" customHeight="1">
      <c r="A1" s="14" t="inlineStr">
        <is>
          <t>Hinweise zur Vorlage Erhaltungsaufwand – Verteilung über mehrere Jahre</t>
        </is>
      </c>
    </row>
    <row r="2"/>
    <row r="3">
      <c r="A3" s="1" t="inlineStr">
        <is>
          <t>Thema</t>
        </is>
      </c>
      <c r="B3" s="1" t="inlineStr">
        <is>
          <t>Hinweis</t>
        </is>
      </c>
    </row>
    <row r="4" ht="44" customHeight="1">
      <c r="A4" s="16" t="inlineStr">
        <is>
          <t>Zweck der Vorlage</t>
        </is>
      </c>
      <c r="B4" s="9" t="inlineStr">
        <is>
          <t>Diese Arbeitsmappe unterstützt Sie bei der Erfassung von Erhaltungsaufwendungen sowie bei der Planung einer möglichen Verteilung auf mehrere Jahre.</t>
        </is>
      </c>
    </row>
    <row r="5" ht="44" customHeight="1">
      <c r="A5" s="18" t="inlineStr">
        <is>
          <t>Bedienung</t>
        </is>
      </c>
      <c r="B5" s="13" t="inlineStr">
        <is>
          <t>Füllen Sie die hellgelb hinterlegten Zellen im Tabellenblatt „Erhaltungsaufwand“ manuell aus. Berechnete Felder werden automatisch gefüllt.</t>
        </is>
      </c>
    </row>
    <row r="6" ht="44" customHeight="1">
      <c r="A6" s="16" t="inlineStr">
        <is>
          <t>Betragserfassung</t>
        </is>
      </c>
      <c r="B6" s="9" t="inlineStr">
        <is>
          <t>Erfassen Sie Nettoaufwand und Vorsteuer nachvollziehbar. Der Bruttoaufwand wird automatisch berechnet. Verwenden Sie eine einheitliche Erfassungslogik.</t>
        </is>
      </c>
    </row>
    <row r="7" ht="44" customHeight="1">
      <c r="A7" s="18" t="inlineStr">
        <is>
          <t>Verteilungszeitraum</t>
        </is>
      </c>
      <c r="B7" s="13" t="inlineStr">
        <is>
          <t>Ein Verteilungszeitraum von 1 bis 5 Jahren ist nur nach Prüfung der steuerlichen Voraussetzungen zu verwenden. Ein Zeitraum von 1 Jahr wird als Sofortabzug ausgewiesen.</t>
        </is>
      </c>
    </row>
    <row r="8" ht="44" customHeight="1">
      <c r="A8" s="16" t="inlineStr">
        <is>
          <t>Steuerlicher Hinweis</t>
        </is>
      </c>
      <c r="B8" s="9" t="inlineStr">
        <is>
          <t>Die mögliche Verteilung größerer Erhaltungsaufwendungen kann sich nach § 82b EStDV richten. Die tatsächliche Anwendbarkeit ist für jeden Vorgang individuell zu prüfen.</t>
        </is>
      </c>
    </row>
    <row r="9" ht="44" customHeight="1">
      <c r="A9" s="18" t="inlineStr">
        <is>
          <t>Anlage V</t>
        </is>
      </c>
      <c r="B9" s="13" t="inlineStr">
        <is>
          <t>Berücksichtigen Sie die Angaben in Ihrer Anlage V nur nach Abstimmung mit Ihrer Steuerberatung und anhand vollständiger Rechnungen, Zahlungsnachweise und Objektunterlagen.</t>
        </is>
      </c>
    </row>
    <row r="10" ht="44" customHeight="1">
      <c r="A10" s="16" t="inlineStr">
        <is>
          <t>Abgrenzung</t>
        </is>
      </c>
      <c r="B10" s="9" t="inlineStr">
        <is>
          <t>Erhaltungsaufwand, Herstellungskosten und Modernisierung sind sorgfältig voneinander abzugrenzen. Diese Vorlage ersetzt keine steuerliche oder rechtliche Beratung.</t>
        </is>
      </c>
    </row>
    <row r="11" ht="44" customHeight="1">
      <c r="A11" s="18" t="inlineStr">
        <is>
          <t>Mietrechtliche Umlage</t>
        </is>
      </c>
      <c r="B11" s="13" t="inlineStr">
        <is>
          <t>Die Umlagefähigkeit nach Mietrecht ist getrennt von der steuerlichen Abzugsfähigkeit zu beurteilen. Eine steuerliche Einordnung ist kein Nachweis der Umlagefähigkeit.</t>
        </is>
      </c>
    </row>
    <row r="12" ht="44" customHeight="1">
      <c r="A12" s="16" t="inlineStr">
        <is>
          <t>Nicht enthalten</t>
        </is>
      </c>
      <c r="B12" s="9" t="inlineStr">
        <is>
          <t>Kaution, Betriebskosten, Hausgeld, Instandhaltungsrücklage sowie Mieteinnahmen sind nicht Bestandteil dieser Vorlage und sollten getrennt verwaltet werden.</t>
        </is>
      </c>
    </row>
    <row r="13" ht="44" customHeight="1">
      <c r="A13" s="18" t="inlineStr">
        <is>
          <t>Dokumentation</t>
        </is>
      </c>
      <c r="B13" s="13" t="inlineStr">
        <is>
          <t>Bewahren Sie Rechnungen, Zahlungsbelege, Beschlüsse der Eigentümergemeinschaft und technische Unterlagen geordnet je Vorgang auf.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2026-08-27T19:27:27Z</dcterms:created>
  <dcterms:modified xmlns:dcterms="http://purl.org/dc/terms/" xmlns:xsi="http://www.w3.org/2001/XMLSchema-instance" xsi:type="dcterms:W3CDTF">2026-08-27T19:27:27Z</dcterms:modified>
</cp:coreProperties>
</file>