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ilnehmerliste" sheetId="1" state="visible" r:id="rId1"/>
    <sheet xmlns:r="http://schemas.openxmlformats.org/officeDocument/2006/relationships" name="Beschlüsse" sheetId="2" state="visible" r:id="rId2"/>
    <sheet xmlns:r="http://schemas.openxmlformats.org/officeDocument/2006/relationships" name="Übersicht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0" fillId="4" borderId="1" pivotButton="0" quotePrefix="0" xfId="0"/>
    <xf numFmtId="1" fontId="0" fillId="0" borderId="0" pivotButton="0" quotePrefix="0" xfId="0"/>
    <xf numFmtId="164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Zustimmung je TOP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'Beschlüsse'!I3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'Beschlüsse'!$A$4:$A$12</f>
            </numRef>
          </cat>
          <val>
            <numRef>
              <f>'Beschlüsse'!$I$4:$I$12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Zustimmung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Anwesenheit nach Miteigentumsanteil (‰)</a:t>
            </a:r>
          </a:p>
        </rich>
      </tx>
    </title>
    <plotArea>
      <pieChart>
        <varyColors val="1"/>
        <ser>
          <idx val="0"/>
          <order val="0"/>
          <tx>
            <strRef>
              <f>'Übersicht'!I20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'Übersicht'!$H$21:$H$22</f>
            </numRef>
          </cat>
          <val>
            <numRef>
              <f>'Übersicht'!$I$21:$I$22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0" customWidth="1" min="3" max="3"/>
    <col width="20" customWidth="1" min="4" max="4"/>
    <col width="16" customWidth="1" min="5" max="5"/>
    <col width="18" customWidth="1" min="6" max="6"/>
    <col width="20" customWidth="1" min="7" max="7"/>
    <col width="20" customWidth="1" min="8" max="8"/>
    <col width="28" customWidth="1" min="9" max="9"/>
  </cols>
  <sheetData>
    <row r="1">
      <c r="A1" s="1" t="inlineStr">
        <is>
          <t>Eigentümerversammlung – Teilnehmerliste und Anwesenheit</t>
        </is>
      </c>
    </row>
    <row r="2">
      <c r="A2" s="2" t="inlineStr">
        <is>
          <t>WEG-Objekt:</t>
        </is>
      </c>
      <c r="B2" s="3" t="inlineStr">
        <is>
          <t>WEG Lindenallee 7, 10115 Berlin</t>
        </is>
      </c>
    </row>
    <row r="3">
      <c r="A3" s="2" t="inlineStr">
        <is>
          <t>Versammlungsdatum:</t>
        </is>
      </c>
      <c r="B3" s="3" t="inlineStr">
        <is>
          <t>15.09.2026</t>
        </is>
      </c>
    </row>
    <row r="4">
      <c r="A4" s="2" t="inlineStr">
        <is>
          <t>Versammlungsleiter/-in:</t>
        </is>
      </c>
      <c r="B4" s="3" t="inlineStr">
        <is>
          <t>Hausverwaltung Schneider &amp; Partner GmbH</t>
        </is>
      </c>
    </row>
    <row r="5"/>
    <row r="6">
      <c r="A6" s="4" t="inlineStr">
        <is>
          <t>Nr.</t>
        </is>
      </c>
      <c r="B6" s="4" t="inlineStr">
        <is>
          <t>Eigentümer</t>
        </is>
      </c>
      <c r="C6" s="4" t="inlineStr">
        <is>
          <t>Wohnung/Einheit</t>
        </is>
      </c>
      <c r="D6" s="4" t="inlineStr">
        <is>
          <t>Miteigentumsanteil (‰)</t>
        </is>
      </c>
      <c r="E6" s="4" t="inlineStr">
        <is>
          <t>Anwesend (Ja/Nein)</t>
        </is>
      </c>
      <c r="F6" s="4" t="inlineStr">
        <is>
          <t>Vertreten durch</t>
        </is>
      </c>
      <c r="G6" s="4" t="inlineStr">
        <is>
          <t>Vollmacht vorliegt (Ja/Nein)</t>
        </is>
      </c>
      <c r="H6" s="4" t="inlineStr">
        <is>
          <t>Stimmanteil anwesend (‰)</t>
        </is>
      </c>
      <c r="I6" s="4" t="inlineStr">
        <is>
          <t>Bemerkung</t>
        </is>
      </c>
    </row>
    <row r="7">
      <c r="A7" s="5" t="n">
        <v>1</v>
      </c>
      <c r="B7" s="6" t="inlineStr">
        <is>
          <t>Thomas Becker</t>
        </is>
      </c>
      <c r="C7" s="6" t="inlineStr">
        <is>
          <t>WE 01 (EG links)</t>
        </is>
      </c>
      <c r="D7" s="5" t="n">
        <v>85</v>
      </c>
      <c r="E7" s="7" t="inlineStr">
        <is>
          <t>Ja</t>
        </is>
      </c>
      <c r="F7" s="8" t="inlineStr"/>
      <c r="G7" s="7" t="inlineStr">
        <is>
          <t>Nein</t>
        </is>
      </c>
      <c r="H7" s="5">
        <f>IF(E7="Ja",D7,0)</f>
        <v/>
      </c>
      <c r="I7" s="6" t="inlineStr"/>
    </row>
    <row r="8">
      <c r="A8" s="9" t="n">
        <v>2</v>
      </c>
      <c r="B8" s="10" t="inlineStr">
        <is>
          <t>Sabine Müller</t>
        </is>
      </c>
      <c r="C8" s="10" t="inlineStr">
        <is>
          <t>WE 02 (EG rechts)</t>
        </is>
      </c>
      <c r="D8" s="9" t="n">
        <v>90</v>
      </c>
      <c r="E8" s="7" t="inlineStr">
        <is>
          <t>Ja</t>
        </is>
      </c>
      <c r="F8" s="8" t="inlineStr"/>
      <c r="G8" s="7" t="inlineStr">
        <is>
          <t>Nein</t>
        </is>
      </c>
      <c r="H8" s="9">
        <f>IF(E8="Ja",D8,0)</f>
        <v/>
      </c>
      <c r="I8" s="10" t="inlineStr"/>
    </row>
    <row r="9">
      <c r="A9" s="5" t="n">
        <v>3</v>
      </c>
      <c r="B9" s="6" t="inlineStr">
        <is>
          <t>Andreas Schneider</t>
        </is>
      </c>
      <c r="C9" s="6" t="inlineStr">
        <is>
          <t>WE 03 (1.OG links)</t>
        </is>
      </c>
      <c r="D9" s="5" t="n">
        <v>110</v>
      </c>
      <c r="E9" s="7" t="inlineStr">
        <is>
          <t>Nein</t>
        </is>
      </c>
      <c r="F9" s="8" t="inlineStr">
        <is>
          <t>Julia Richter</t>
        </is>
      </c>
      <c r="G9" s="7" t="inlineStr">
        <is>
          <t>Ja</t>
        </is>
      </c>
      <c r="H9" s="5">
        <f>IF(E9="Ja",D9,0)</f>
        <v/>
      </c>
      <c r="I9" s="6" t="inlineStr">
        <is>
          <t>Vollmacht liegt vor</t>
        </is>
      </c>
    </row>
    <row r="10">
      <c r="A10" s="9" t="n">
        <v>4</v>
      </c>
      <c r="B10" s="10" t="inlineStr">
        <is>
          <t>Petra Wagner</t>
        </is>
      </c>
      <c r="C10" s="10" t="inlineStr">
        <is>
          <t>WE 04 (1.OG rechts)</t>
        </is>
      </c>
      <c r="D10" s="9" t="n">
        <v>105</v>
      </c>
      <c r="E10" s="7" t="inlineStr">
        <is>
          <t>Ja</t>
        </is>
      </c>
      <c r="F10" s="8" t="inlineStr"/>
      <c r="G10" s="7" t="inlineStr">
        <is>
          <t>Nein</t>
        </is>
      </c>
      <c r="H10" s="9">
        <f>IF(E10="Ja",D10,0)</f>
        <v/>
      </c>
      <c r="I10" s="10" t="inlineStr"/>
    </row>
    <row r="11">
      <c r="A11" s="5" t="n">
        <v>5</v>
      </c>
      <c r="B11" s="6" t="inlineStr">
        <is>
          <t>Michael Hoffmann</t>
        </is>
      </c>
      <c r="C11" s="6" t="inlineStr">
        <is>
          <t>WE 05 (2.OG links)</t>
        </is>
      </c>
      <c r="D11" s="5" t="n">
        <v>95</v>
      </c>
      <c r="E11" s="7" t="inlineStr">
        <is>
          <t>Ja</t>
        </is>
      </c>
      <c r="F11" s="8" t="inlineStr"/>
      <c r="G11" s="7" t="inlineStr">
        <is>
          <t>Nein</t>
        </is>
      </c>
      <c r="H11" s="5">
        <f>IF(E11="Ja",D11,0)</f>
        <v/>
      </c>
      <c r="I11" s="6" t="inlineStr"/>
    </row>
    <row r="12">
      <c r="A12" s="9" t="n">
        <v>6</v>
      </c>
      <c r="B12" s="10" t="inlineStr">
        <is>
          <t>Julia Richter</t>
        </is>
      </c>
      <c r="C12" s="10" t="inlineStr">
        <is>
          <t>WE 06 (2.OG rechts)</t>
        </is>
      </c>
      <c r="D12" s="9" t="n">
        <v>100</v>
      </c>
      <c r="E12" s="7" t="inlineStr">
        <is>
          <t>Ja</t>
        </is>
      </c>
      <c r="F12" s="8" t="inlineStr"/>
      <c r="G12" s="7" t="inlineStr">
        <is>
          <t>Nein</t>
        </is>
      </c>
      <c r="H12" s="9">
        <f>IF(E12="Ja",D12,0)</f>
        <v/>
      </c>
      <c r="I12" s="10" t="inlineStr">
        <is>
          <t>Vertritt zusätzlich WE 03</t>
        </is>
      </c>
    </row>
    <row r="13">
      <c r="A13" s="5" t="n">
        <v>7</v>
      </c>
      <c r="B13" s="6" t="inlineStr">
        <is>
          <t>Stefan Krüger</t>
        </is>
      </c>
      <c r="C13" s="6" t="inlineStr">
        <is>
          <t>WE 07 (3.OG links)</t>
        </is>
      </c>
      <c r="D13" s="5" t="n">
        <v>120</v>
      </c>
      <c r="E13" s="7" t="inlineStr">
        <is>
          <t>Nein</t>
        </is>
      </c>
      <c r="F13" s="8" t="inlineStr"/>
      <c r="G13" s="7" t="inlineStr">
        <is>
          <t>Nein</t>
        </is>
      </c>
      <c r="H13" s="5">
        <f>IF(E13="Ja",D13,0)</f>
        <v/>
      </c>
      <c r="I13" s="6" t="inlineStr">
        <is>
          <t>Entschuldigt</t>
        </is>
      </c>
    </row>
    <row r="14">
      <c r="A14" s="9" t="n">
        <v>8</v>
      </c>
      <c r="B14" s="10" t="inlineStr">
        <is>
          <t>Claudia Fischer</t>
        </is>
      </c>
      <c r="C14" s="10" t="inlineStr">
        <is>
          <t>WE 08 (3.OG rechts)</t>
        </is>
      </c>
      <c r="D14" s="9" t="n">
        <v>115</v>
      </c>
      <c r="E14" s="7" t="inlineStr">
        <is>
          <t>Ja</t>
        </is>
      </c>
      <c r="F14" s="8" t="inlineStr"/>
      <c r="G14" s="7" t="inlineStr">
        <is>
          <t>Nein</t>
        </is>
      </c>
      <c r="H14" s="9">
        <f>IF(E14="Ja",D14,0)</f>
        <v/>
      </c>
      <c r="I14" s="10" t="inlineStr"/>
    </row>
    <row r="15">
      <c r="A15" s="5" t="n">
        <v>9</v>
      </c>
      <c r="B15" s="6" t="inlineStr">
        <is>
          <t>Immobilien Nord GmbH</t>
        </is>
      </c>
      <c r="C15" s="6" t="inlineStr">
        <is>
          <t>WE 09 (Gewerbe EG)</t>
        </is>
      </c>
      <c r="D15" s="5" t="n">
        <v>180</v>
      </c>
      <c r="E15" s="7" t="inlineStr">
        <is>
          <t>Ja</t>
        </is>
      </c>
      <c r="F15" s="8" t="inlineStr"/>
      <c r="G15" s="7" t="inlineStr">
        <is>
          <t>Nein</t>
        </is>
      </c>
      <c r="H15" s="5">
        <f>IF(E15="Ja",D15,0)</f>
        <v/>
      </c>
      <c r="I15" s="6" t="inlineStr">
        <is>
          <t>Vertreten durch Geschäftsführung</t>
        </is>
      </c>
    </row>
    <row r="16">
      <c r="A16" s="11" t="inlineStr">
        <is>
          <t>Summe</t>
        </is>
      </c>
      <c r="B16" s="21" t="n"/>
      <c r="C16" s="22" t="n"/>
      <c r="D16" s="11">
        <f>SUM(D7:D15)</f>
        <v/>
      </c>
      <c r="E16" s="12" t="n"/>
      <c r="F16" s="12" t="n"/>
      <c r="G16" s="12" t="n"/>
      <c r="H16" s="11">
        <f>SUM(H7:H15)</f>
        <v/>
      </c>
      <c r="I16" s="12" t="n"/>
    </row>
    <row r="17"/>
    <row r="18">
      <c r="A18" s="2" t="inlineStr">
        <is>
          <t>Beschlussfähigkeit-Prüfung</t>
        </is>
      </c>
    </row>
    <row r="19">
      <c r="A19" s="3" t="inlineStr">
        <is>
          <t>Erforderliches Quorum (Anteil anwesende MEA):</t>
        </is>
      </c>
      <c r="D19" s="13" t="n">
        <v>0.5</v>
      </c>
    </row>
    <row r="20">
      <c r="A20" s="3" t="inlineStr">
        <is>
          <t>Anwesende Anteile (‰) von 1000:</t>
        </is>
      </c>
      <c r="D20" s="14">
        <f>H16</f>
        <v/>
      </c>
    </row>
    <row r="21">
      <c r="A21" s="2" t="inlineStr">
        <is>
          <t>Beschlussfähig:</t>
        </is>
      </c>
      <c r="D21" s="2">
        <f>IF(IFERROR(H16/1000,0)&gt;=D19,"Ja","Nein")</f>
        <v/>
      </c>
    </row>
  </sheetData>
  <mergeCells count="2">
    <mergeCell ref="A1:I1"/>
    <mergeCell ref="A16:C16"/>
  </mergeCells>
  <conditionalFormatting sqref="E7:E15">
    <cfRule type="expression" priority="1" dxfId="0" stopIfTrue="0">
      <formula>E7="Nein"</formula>
    </cfRule>
  </conditionalFormatting>
  <conditionalFormatting sqref="D21">
    <cfRule type="expression" priority="2" dxfId="1">
      <formula>D21="Ja"</formula>
    </cfRule>
    <cfRule type="expression" priority="3" dxfId="0">
      <formula>D21="Nein"</formula>
    </cfRule>
  </conditionalFormatting>
  <dataValidations count="2">
    <dataValidation sqref="E7:E15" showErrorMessage="1" showInputMessage="1" allowBlank="1" type="list">
      <formula1>"Ja,Nein"</formula1>
    </dataValidation>
    <dataValidation sqref="G7:G15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  <col width="20" customWidth="1" min="4" max="4"/>
    <col width="12" customWidth="1" min="5" max="5"/>
    <col width="12" customWidth="1" min="6" max="6"/>
    <col width="12" customWidth="1" min="7" max="7"/>
    <col width="16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Eigentümerversammlung – Beschlussfassung (Protokoll)</t>
        </is>
      </c>
    </row>
    <row r="2"/>
    <row r="3">
      <c r="A3" s="4" t="inlineStr">
        <is>
          <t>TOP</t>
        </is>
      </c>
      <c r="B3" s="4" t="inlineStr">
        <is>
          <t>Beschlussgegenstand</t>
        </is>
      </c>
      <c r="C3" s="4" t="inlineStr">
        <is>
          <t>Antragsteller</t>
        </is>
      </c>
      <c r="D3" s="4" t="inlineStr">
        <is>
          <t>Beschlussart</t>
        </is>
      </c>
      <c r="E3" s="4" t="inlineStr">
        <is>
          <t>Ja-Stimmen</t>
        </is>
      </c>
      <c r="F3" s="4" t="inlineStr">
        <is>
          <t>Nein-Stimmen</t>
        </is>
      </c>
      <c r="G3" s="4" t="inlineStr">
        <is>
          <t>Enthaltungen</t>
        </is>
      </c>
      <c r="H3" s="4" t="inlineStr">
        <is>
          <t>Abgegebene Stimmen</t>
        </is>
      </c>
      <c r="I3" s="4" t="inlineStr">
        <is>
          <t>Zustimmung (%)</t>
        </is>
      </c>
      <c r="J3" s="4" t="inlineStr">
        <is>
          <t>Erf. Mehrheit (%)</t>
        </is>
      </c>
      <c r="K3" s="4" t="inlineStr">
        <is>
          <t>Ergebnis</t>
        </is>
      </c>
    </row>
    <row r="4">
      <c r="A4" s="5" t="n">
        <v>1</v>
      </c>
      <c r="B4" s="6" t="inlineStr">
        <is>
          <t>Genehmigung des Protokolls der letzten Eigentümerversammlung</t>
        </is>
      </c>
      <c r="C4" s="5" t="inlineStr">
        <is>
          <t>Verwaltung</t>
        </is>
      </c>
      <c r="D4" s="5" t="inlineStr">
        <is>
          <t>Einfache Mehrheit</t>
        </is>
      </c>
      <c r="E4" s="7" t="n">
        <v>8</v>
      </c>
      <c r="F4" s="7" t="n">
        <v>0</v>
      </c>
      <c r="G4" s="7" t="n">
        <v>1</v>
      </c>
      <c r="H4" s="5">
        <f>E4+F4+G4</f>
        <v/>
      </c>
      <c r="I4" s="15">
        <f>IFERROR(E4/(E4+F4),0)</f>
        <v/>
      </c>
      <c r="J4" s="16" t="n">
        <v>0.5</v>
      </c>
      <c r="K4" s="5">
        <f>IF(I4&gt;=J4,"Angenommen","Abgelehnt")</f>
        <v/>
      </c>
    </row>
    <row r="5">
      <c r="A5" s="9" t="n">
        <v>2</v>
      </c>
      <c r="B5" s="10" t="inlineStr">
        <is>
          <t>Genehmigung Wirtschaftsplan 2026</t>
        </is>
      </c>
      <c r="C5" s="9" t="inlineStr">
        <is>
          <t>Verwaltung</t>
        </is>
      </c>
      <c r="D5" s="9" t="inlineStr">
        <is>
          <t>Einfache Mehrheit</t>
        </is>
      </c>
      <c r="E5" s="7" t="n">
        <v>7</v>
      </c>
      <c r="F5" s="7" t="n">
        <v>1</v>
      </c>
      <c r="G5" s="7" t="n">
        <v>1</v>
      </c>
      <c r="H5" s="9">
        <f>E5+F5+G5</f>
        <v/>
      </c>
      <c r="I5" s="17">
        <f>IFERROR(E5/(E5+F5),0)</f>
        <v/>
      </c>
      <c r="J5" s="16" t="n">
        <v>0.5</v>
      </c>
      <c r="K5" s="9">
        <f>IF(I5&gt;=J5,"Angenommen","Abgelehnt")</f>
        <v/>
      </c>
    </row>
    <row r="6">
      <c r="A6" s="5" t="n">
        <v>3</v>
      </c>
      <c r="B6" s="6" t="inlineStr">
        <is>
          <t>Genehmigung Hausgeldabrechnung 2025</t>
        </is>
      </c>
      <c r="C6" s="5" t="inlineStr">
        <is>
          <t>Verwaltung</t>
        </is>
      </c>
      <c r="D6" s="5" t="inlineStr">
        <is>
          <t>Einfache Mehrheit</t>
        </is>
      </c>
      <c r="E6" s="7" t="n">
        <v>6</v>
      </c>
      <c r="F6" s="7" t="n">
        <v>2</v>
      </c>
      <c r="G6" s="7" t="n">
        <v>1</v>
      </c>
      <c r="H6" s="5">
        <f>E6+F6+G6</f>
        <v/>
      </c>
      <c r="I6" s="15">
        <f>IFERROR(E6/(E6+F6),0)</f>
        <v/>
      </c>
      <c r="J6" s="16" t="n">
        <v>0.5</v>
      </c>
      <c r="K6" s="5">
        <f>IF(I6&gt;=J6,"Angenommen","Abgelehnt")</f>
        <v/>
      </c>
    </row>
    <row r="7">
      <c r="A7" s="9" t="n">
        <v>4</v>
      </c>
      <c r="B7" s="10" t="inlineStr">
        <is>
          <t>Erhöhung Instandhaltungsrücklage um 15%</t>
        </is>
      </c>
      <c r="C7" s="9" t="inlineStr">
        <is>
          <t>Thomas Becker</t>
        </is>
      </c>
      <c r="D7" s="9" t="inlineStr">
        <is>
          <t>Einfache Mehrheit</t>
        </is>
      </c>
      <c r="E7" s="7" t="n">
        <v>5</v>
      </c>
      <c r="F7" s="7" t="n">
        <v>3</v>
      </c>
      <c r="G7" s="7" t="n">
        <v>1</v>
      </c>
      <c r="H7" s="9">
        <f>E7+F7+G7</f>
        <v/>
      </c>
      <c r="I7" s="17">
        <f>IFERROR(E7/(E7+F7),0)</f>
        <v/>
      </c>
      <c r="J7" s="16" t="n">
        <v>0.5</v>
      </c>
      <c r="K7" s="9">
        <f>IF(I7&gt;=J7,"Angenommen","Abgelehnt")</f>
        <v/>
      </c>
    </row>
    <row r="8">
      <c r="A8" s="5" t="n">
        <v>5</v>
      </c>
      <c r="B8" s="6" t="inlineStr">
        <is>
          <t>Beauftragung Fassadensanierung (Angebot Musterbau GmbH)</t>
        </is>
      </c>
      <c r="C8" s="5" t="inlineStr">
        <is>
          <t>Verwaltungsbeirat</t>
        </is>
      </c>
      <c r="D8" s="5" t="inlineStr">
        <is>
          <t>Qualifizierte Mehrheit</t>
        </is>
      </c>
      <c r="E8" s="7" t="n">
        <v>6</v>
      </c>
      <c r="F8" s="7" t="n">
        <v>2</v>
      </c>
      <c r="G8" s="7" t="n">
        <v>1</v>
      </c>
      <c r="H8" s="5">
        <f>E8+F8+G8</f>
        <v/>
      </c>
      <c r="I8" s="15">
        <f>IFERROR(E8/(E8+F8),0)</f>
        <v/>
      </c>
      <c r="J8" s="16" t="n">
        <v>0.75</v>
      </c>
      <c r="K8" s="5">
        <f>IF(I8&gt;=J8,"Angenommen","Abgelehnt")</f>
        <v/>
      </c>
    </row>
    <row r="9">
      <c r="A9" s="9" t="n">
        <v>6</v>
      </c>
      <c r="B9" s="10" t="inlineStr">
        <is>
          <t>Verlängerung Verwaltervertrag um 3 Jahre</t>
        </is>
      </c>
      <c r="C9" s="9" t="inlineStr">
        <is>
          <t>Verwaltung</t>
        </is>
      </c>
      <c r="D9" s="9" t="inlineStr">
        <is>
          <t>Einfache Mehrheit</t>
        </is>
      </c>
      <c r="E9" s="7" t="n">
        <v>7</v>
      </c>
      <c r="F9" s="7" t="n">
        <v>1</v>
      </c>
      <c r="G9" s="7" t="n">
        <v>1</v>
      </c>
      <c r="H9" s="9">
        <f>E9+F9+G9</f>
        <v/>
      </c>
      <c r="I9" s="17">
        <f>IFERROR(E9/(E9+F9),0)</f>
        <v/>
      </c>
      <c r="J9" s="16" t="n">
        <v>0.5</v>
      </c>
      <c r="K9" s="9">
        <f>IF(I9&gt;=J9,"Angenommen","Abgelehnt")</f>
        <v/>
      </c>
    </row>
    <row r="10">
      <c r="A10" s="5" t="n">
        <v>7</v>
      </c>
      <c r="B10" s="6" t="inlineStr">
        <is>
          <t>Bestellung neuer Verwaltungsbeirat</t>
        </is>
      </c>
      <c r="C10" s="5" t="inlineStr">
        <is>
          <t>Julia Richter</t>
        </is>
      </c>
      <c r="D10" s="5" t="inlineStr">
        <is>
          <t>Einfache Mehrheit</t>
        </is>
      </c>
      <c r="E10" s="7" t="n">
        <v>8</v>
      </c>
      <c r="F10" s="7" t="n">
        <v>0</v>
      </c>
      <c r="G10" s="7" t="n">
        <v>1</v>
      </c>
      <c r="H10" s="5">
        <f>E10+F10+G10</f>
        <v/>
      </c>
      <c r="I10" s="15">
        <f>IFERROR(E10/(E10+F10),0)</f>
        <v/>
      </c>
      <c r="J10" s="16" t="n">
        <v>0.5</v>
      </c>
      <c r="K10" s="5">
        <f>IF(I10&gt;=J10,"Angenommen","Abgelehnt")</f>
        <v/>
      </c>
    </row>
    <row r="11">
      <c r="A11" s="9" t="n">
        <v>8</v>
      </c>
      <c r="B11" s="10" t="inlineStr">
        <is>
          <t>Modernisierung Aufzugsanlage</t>
        </is>
      </c>
      <c r="C11" s="9" t="inlineStr">
        <is>
          <t>Michael Hoffmann</t>
        </is>
      </c>
      <c r="D11" s="9" t="inlineStr">
        <is>
          <t>Qualifizierte Mehrheit</t>
        </is>
      </c>
      <c r="E11" s="7" t="n">
        <v>5</v>
      </c>
      <c r="F11" s="7" t="n">
        <v>3</v>
      </c>
      <c r="G11" s="7" t="n">
        <v>1</v>
      </c>
      <c r="H11" s="9">
        <f>E11+F11+G11</f>
        <v/>
      </c>
      <c r="I11" s="17">
        <f>IFERROR(E11/(E11+F11),0)</f>
        <v/>
      </c>
      <c r="J11" s="16" t="n">
        <v>0.75</v>
      </c>
      <c r="K11" s="9">
        <f>IF(I11&gt;=J11,"Angenommen","Abgelehnt")</f>
        <v/>
      </c>
    </row>
    <row r="12">
      <c r="A12" s="5" t="n">
        <v>9</v>
      </c>
      <c r="B12" s="6" t="inlineStr">
        <is>
          <t>Verschiedenes / Sonstige Anträge</t>
        </is>
      </c>
      <c r="C12" s="5" t="inlineStr">
        <is>
          <t>Alle Eigentümer</t>
        </is>
      </c>
      <c r="D12" s="5" t="inlineStr">
        <is>
          <t>Einfache Mehrheit</t>
        </is>
      </c>
      <c r="E12" s="7" t="n">
        <v>4</v>
      </c>
      <c r="F12" s="7" t="n">
        <v>4</v>
      </c>
      <c r="G12" s="7" t="n">
        <v>1</v>
      </c>
      <c r="H12" s="5">
        <f>E12+F12+G12</f>
        <v/>
      </c>
      <c r="I12" s="15">
        <f>IFERROR(E12/(E12+F12),0)</f>
        <v/>
      </c>
      <c r="J12" s="16" t="n">
        <v>0.5</v>
      </c>
      <c r="K12" s="5">
        <f>IF(I12&gt;=J12,"Angenommen","Abgelehnt")</f>
        <v/>
      </c>
    </row>
    <row r="13">
      <c r="A13" s="11" t="inlineStr">
        <is>
          <t>Summe</t>
        </is>
      </c>
      <c r="B13" s="21" t="n"/>
      <c r="C13" s="21" t="n"/>
      <c r="D13" s="22" t="n"/>
      <c r="E13" s="11">
        <f>SUM(E4:E12)</f>
        <v/>
      </c>
      <c r="F13" s="11">
        <f>SUM(F4:F12)</f>
        <v/>
      </c>
      <c r="G13" s="11">
        <f>SUM(G4:G12)</f>
        <v/>
      </c>
      <c r="H13" s="11">
        <f>SUM(H4:H12)</f>
        <v/>
      </c>
      <c r="I13" s="11" t="n"/>
      <c r="J13" s="11" t="n"/>
      <c r="K13" s="11" t="n"/>
    </row>
    <row r="14"/>
    <row r="15">
      <c r="A15" s="2" t="inlineStr">
        <is>
          <t>Anzahl Beschlüsse angenommen:</t>
        </is>
      </c>
      <c r="E15">
        <f>COUNTIF(K4:K12,"Angenommen")</f>
        <v/>
      </c>
    </row>
    <row r="16">
      <c r="A16" s="2" t="inlineStr">
        <is>
          <t>Anzahl Beschlüsse abgelehnt:</t>
        </is>
      </c>
      <c r="E16">
        <f>COUNTIF(K4:K12,"Abgelehnt")</f>
        <v/>
      </c>
    </row>
  </sheetData>
  <mergeCells count="2">
    <mergeCell ref="A1:K1"/>
    <mergeCell ref="A13:D13"/>
  </mergeCells>
  <conditionalFormatting sqref="K4:K12">
    <cfRule type="expression" priority="1" dxfId="1">
      <formula>K4="Angenommen"</formula>
    </cfRule>
    <cfRule type="expression" priority="2" dxfId="0">
      <formula>K4="Abgelehnt"</formula>
    </cfRule>
  </conditionalFormatting>
  <dataValidations count="1">
    <dataValidation sqref="D4:D12" showErrorMessage="1" showInputMessage="1" allowBlank="1" type="list">
      <formula1>"Einfache Mehrheit,Qualifizierte Mehrheit,Allstimmigkeit"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Übersicht und Auswertung – Eigentümerversammlung</t>
        </is>
      </c>
    </row>
    <row r="2"/>
    <row r="3">
      <c r="A3" s="2" t="inlineStr">
        <is>
          <t>WEG-Objekt:</t>
        </is>
      </c>
      <c r="B3" s="3" t="inlineStr">
        <is>
          <t>WEG Lindenallee 7, 10115 Berlin</t>
        </is>
      </c>
    </row>
    <row r="4">
      <c r="A4" s="2" t="inlineStr">
        <is>
          <t>Versammlungsdatum:</t>
        </is>
      </c>
      <c r="B4" s="3" t="inlineStr">
        <is>
          <t>15.09.2026</t>
        </is>
      </c>
    </row>
    <row r="5">
      <c r="A5" s="2" t="inlineStr">
        <is>
          <t>Beginn / Ende:</t>
        </is>
      </c>
      <c r="B5" s="3" t="inlineStr">
        <is>
          <t>18:00 Uhr / 20:15 Uhr</t>
        </is>
      </c>
    </row>
    <row r="6">
      <c r="A6" s="2" t="inlineStr">
        <is>
          <t>Versammlungsort:</t>
        </is>
      </c>
      <c r="B6" s="3" t="inlineStr">
        <is>
          <t>Gemeinschaftsraum, Lindenallee 7</t>
        </is>
      </c>
    </row>
    <row r="7">
      <c r="A7" s="2" t="inlineStr">
        <is>
          <t>Versammlungsleiter/-in:</t>
        </is>
      </c>
      <c r="B7" s="3" t="inlineStr">
        <is>
          <t>Hausverwaltung Schneider &amp; Partner GmbH</t>
        </is>
      </c>
    </row>
    <row r="8">
      <c r="A8" s="2" t="inlineStr">
        <is>
          <t>Protokollführer/-in:</t>
        </is>
      </c>
      <c r="B8" s="3" t="inlineStr">
        <is>
          <t>Petra Wagner</t>
        </is>
      </c>
    </row>
    <row r="9"/>
    <row r="10">
      <c r="A10" s="18" t="inlineStr">
        <is>
          <t>Kennzahlen</t>
        </is>
      </c>
    </row>
    <row r="11">
      <c r="A11" s="3" t="inlineStr">
        <is>
          <t>Anzahl Eigentümer gesamt:</t>
        </is>
      </c>
      <c r="B11" s="2">
        <f>COUNTA(Teilnehmerliste!B7:B15)</f>
        <v/>
      </c>
    </row>
    <row r="12">
      <c r="A12" s="3" t="inlineStr">
        <is>
          <t>Anzahl anwesend/vertreten:</t>
        </is>
      </c>
      <c r="B12" s="2">
        <f>COUNTIF(Teilnehmerliste!E7:E15,"Ja")</f>
        <v/>
      </c>
    </row>
    <row r="13">
      <c r="A13" s="3" t="inlineStr">
        <is>
          <t>Anwesenheitsquote (Anteile):</t>
        </is>
      </c>
      <c r="B13" s="2">
        <f>IFERROR(Teilnehmerliste!H16/1000,0)</f>
        <v/>
      </c>
    </row>
    <row r="14">
      <c r="A14" s="3" t="inlineStr">
        <is>
          <t>Beschlussfähig:</t>
        </is>
      </c>
      <c r="B14" s="2">
        <f>Teilnehmerliste!D21</f>
        <v/>
      </c>
    </row>
    <row r="15">
      <c r="A15" s="3" t="inlineStr">
        <is>
          <t>Anzahl Beschlüsse gesamt:</t>
        </is>
      </c>
      <c r="B15" s="2">
        <f>COUNTA(Beschlüsse!A4:A12)</f>
        <v/>
      </c>
    </row>
    <row r="16">
      <c r="A16" s="3" t="inlineStr">
        <is>
          <t>Anzahl angenommen:</t>
        </is>
      </c>
      <c r="B16" s="2">
        <f>Beschlüsse!E15</f>
        <v/>
      </c>
    </row>
    <row r="17">
      <c r="A17" s="3" t="inlineStr">
        <is>
          <t>Anzahl abgelehnt:</t>
        </is>
      </c>
      <c r="B17" s="2">
        <f>Beschlüsse!E16</f>
        <v/>
      </c>
    </row>
    <row r="18"/>
    <row r="19"/>
    <row r="20">
      <c r="H20" s="2" t="inlineStr">
        <is>
          <t>Kategorie</t>
        </is>
      </c>
      <c r="I20" s="2" t="inlineStr">
        <is>
          <t>Anteile (‰)</t>
        </is>
      </c>
    </row>
    <row r="21">
      <c r="H21" t="inlineStr">
        <is>
          <t>Anwesend/vertreten</t>
        </is>
      </c>
      <c r="I21">
        <f>Teilnehmerliste!H16</f>
        <v/>
      </c>
    </row>
    <row r="22">
      <c r="H22" t="inlineStr">
        <is>
          <t>Nicht anwesend</t>
        </is>
      </c>
      <c r="I22">
        <f>1000-Teilnehmerliste!H16</f>
        <v/>
      </c>
    </row>
  </sheetData>
  <mergeCells count="2">
    <mergeCell ref="A1:F1"/>
    <mergeCell ref="A10:D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1" t="inlineStr">
        <is>
          <t>Anleitung zur Vorlage – Eigentümerversammlung Protokoll</t>
        </is>
      </c>
    </row>
    <row r="2"/>
    <row r="3" ht="55" customHeight="1">
      <c r="A3" s="19" t="inlineStr">
        <is>
          <t>Zweck der Vorlage</t>
        </is>
      </c>
      <c r="B3" s="20" t="inlineStr">
        <is>
          <t>Diese Excel-Vorlage unterstützt Verwalter und Verwaltungsbeiräte bei der Vorbereitung, Durchführung und Dokumentation einer Eigentümerversammlung (WEG) inklusive Anwesenheitsliste, Beschlussfassung und automatischer Auswertung.</t>
        </is>
      </c>
    </row>
    <row r="4" ht="55" customHeight="1">
      <c r="A4" s="19" t="inlineStr">
        <is>
          <t>Blatt 'Teilnehmerliste'</t>
        </is>
      </c>
      <c r="B4" s="20" t="inlineStr">
        <is>
          <t>Tragen Sie alle Eigentümer mit Wohnungsnummer und Miteigentumsanteil (MEA in Promille) ein. In den gelben Feldern wählen Sie 'Ja'/'Nein' für Anwesenheit und Vollmacht aus. Die Spalte 'Stimmanteil anwesend' und die Beschlussfähigkeits-Prüfung werden automatisch berechnet.</t>
        </is>
      </c>
    </row>
    <row r="5" ht="55" customHeight="1">
      <c r="A5" s="19" t="inlineStr">
        <is>
          <t>Blatt 'Beschlüsse'</t>
        </is>
      </c>
      <c r="B5" s="20" t="inlineStr">
        <is>
          <t>Erfassen Sie jeden Tagesordnungspunkt (TOP) mit Beschlussgegenstand und Beschlussart. Tragen Sie in den gelben Feldern die Ja-, Nein- und Enthaltungsstimmen ein. Zustimmung (%), erforderliche Mehrheit und Ergebnis (Angenommen/Abgelehnt) werden automatisch ermittelt.</t>
        </is>
      </c>
    </row>
    <row r="6" ht="55" customHeight="1">
      <c r="A6" s="19" t="inlineStr">
        <is>
          <t>Blatt 'Übersicht'</t>
        </is>
      </c>
      <c r="B6" s="20" t="inlineStr">
        <is>
          <t>Enthält die Kerndaten der Versammlung sowie automatisch berechnete Kennzahlen (Anwesenheitsquote, Beschlussfähigkeit, Anzahl angenommener/abgelehnter Beschlüsse) und Diagramme.</t>
        </is>
      </c>
    </row>
    <row r="7" ht="55" customHeight="1">
      <c r="A7" s="19" t="inlineStr">
        <is>
          <t>Hinweis zur Beschlussfähigkeit</t>
        </is>
      </c>
      <c r="B7" s="20" t="inlineStr">
        <is>
          <t>Das Quorum kann individuell in Blatt 'Teilnehmerliste' angepasst werden (Standard 50% der Anteile). Bei qualifizierter Mehrheit im Blatt 'Beschlüsse' die erforderliche Mehrheit (%) je TOP anpassen (z. B. 75%).</t>
        </is>
      </c>
    </row>
    <row r="8" ht="55" customHeight="1">
      <c r="A8" s="19" t="inlineStr">
        <is>
          <t>Farbcode</t>
        </is>
      </c>
      <c r="B8" s="20" t="inlineStr">
        <is>
          <t>Gelb hinterlegte Zellen sind Eingabefelder. Grün markierte Ergebnisse bedeuten 'Angenommen'/'Ja', rot markierte Ergebnisse bedeuten 'Abgelehnt'/'Nein'.</t>
        </is>
      </c>
    </row>
    <row r="9" ht="55" customHeight="1">
      <c r="A9" s="19" t="inlineStr">
        <is>
          <t>Rechtlicher Hinweis</t>
        </is>
      </c>
      <c r="B9" s="20" t="inlineStr">
        <is>
          <t>Diese Vorlage ersetzt keine Rechtsberatung. Bitte prüfen Sie die Regelungen der Teilungserklärung und der Gemeinschaftsordnung sowie die Vorgaben des WEG-Gesetzes (§§ 23-25 WEG).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2026-07-21T17:16:50Z</dcterms:created>
  <dcterms:modified xmlns:dcterms="http://purl.org/dc/terms/" xmlns:xsi="http://www.w3.org/2001/XMLSchema-instance" xsi:type="dcterms:W3CDTF">2026-07-21T17:16:50Z</dcterms:modified>
</cp:coreProperties>
</file>