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enkmal-AfA" sheetId="1" state="visible" r:id="rId1"/>
    <sheet xmlns:r="http://schemas.openxmlformats.org/officeDocument/2006/relationships" name="Jahresverlauf" sheetId="2" state="visible" r:id="rId2"/>
    <sheet xmlns:r="http://schemas.openxmlformats.org/officeDocument/2006/relationships" name="Übersicht" sheetId="3" state="visible" r:id="rId3"/>
    <sheet xmlns:r="http://schemas.openxmlformats.org/officeDocument/2006/relationships" name="Parameter" sheetId="4" state="visible" r:id="rId4"/>
  </sheets>
  <definedNames>
    <definedName name="_xlnm._FilterDatabase" localSheetId="0" hidden="1">'Denkmal-AfA'!$A$3:$AD$103</definedName>
    <definedName name="_xlnm._FilterDatabase" localSheetId="1" hidden="1">'Jahresverlauf'!$A$4:$J$104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DD.MM.YYYY"/>
    <numFmt numFmtId="165" formatCode="#,##0.00\ &quot;€&quot;"/>
    <numFmt numFmtId="166" formatCode="0.0%"/>
  </numFmts>
  <fonts count="6">
    <font>
      <name val="Calibri"/>
      <family val="2"/>
      <color theme="1"/>
      <sz val="11"/>
      <scheme val="minor"/>
    </font>
    <font>
      <name val="Aptos Display"/>
      <b val="1"/>
      <color rgb="00FFFFFF"/>
      <sz val="15"/>
    </font>
    <font>
      <name val="Aptos"/>
      <color rgb="001F2937"/>
      <sz val="10"/>
    </font>
    <font>
      <name val="Aptos"/>
      <b val="1"/>
      <color rgb="00FFFFFF"/>
      <sz val="11"/>
    </font>
    <font>
      <name val="Aptos"/>
      <b val="1"/>
      <color rgb="001F2937"/>
      <sz val="10"/>
    </font>
    <font>
      <name val="Aptos"/>
      <b val="1"/>
      <color rgb="00FFFFFF"/>
      <sz val="10"/>
    </font>
  </fonts>
  <fills count="9">
    <fill>
      <patternFill/>
    </fill>
    <fill>
      <patternFill patternType="gray125"/>
    </fill>
    <fill>
      <patternFill patternType="solid">
        <fgColor rgb="001E293B"/>
      </patternFill>
    </fill>
    <fill>
      <patternFill patternType="solid">
        <fgColor rgb="000F766E"/>
      </patternFill>
    </fill>
    <fill>
      <patternFill patternType="solid">
        <fgColor rgb="00F0FDFA"/>
      </patternFill>
    </fill>
    <fill>
      <patternFill patternType="solid">
        <fgColor rgb="00FFFBEB"/>
      </patternFill>
    </fill>
    <fill>
      <patternFill patternType="solid">
        <fgColor rgb="00FFFFFF"/>
      </patternFill>
    </fill>
    <fill>
      <patternFill patternType="solid">
        <fgColor rgb="0014B8A6"/>
      </patternFill>
    </fill>
    <fill>
      <patternFill patternType="solid">
        <fgColor rgb="00F8FAFC"/>
      </patternFill>
    </fill>
  </fills>
  <borders count="2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1" fillId="2" borderId="0" applyAlignment="1" pivotButton="0" quotePrefix="0" xfId="0">
      <alignment horizontal="left" vertical="center"/>
    </xf>
    <xf numFmtId="0" fontId="2" fillId="0" borderId="0" applyAlignment="1" pivotButton="0" quotePrefix="0" xfId="0">
      <alignment horizontal="left" vertical="center" wrapText="1"/>
    </xf>
    <xf numFmtId="0" fontId="3" fillId="3" borderId="1" applyAlignment="1" pivotButton="0" quotePrefix="0" xfId="0">
      <alignment horizontal="center" vertical="center" wrapText="1"/>
    </xf>
    <xf numFmtId="0" fontId="2" fillId="5" borderId="1" applyAlignment="1" pivotButton="0" quotePrefix="0" xfId="0">
      <alignment horizontal="left" vertical="center"/>
    </xf>
    <xf numFmtId="0" fontId="2" fillId="5" borderId="1" applyAlignment="1" pivotButton="0" quotePrefix="0" xfId="0">
      <alignment horizontal="center" vertical="center"/>
    </xf>
    <xf numFmtId="164" fontId="2" fillId="5" borderId="1" applyAlignment="1" pivotButton="0" quotePrefix="0" xfId="0">
      <alignment horizontal="center" vertical="center"/>
    </xf>
    <xf numFmtId="165" fontId="2" fillId="5" borderId="1" applyAlignment="1" pivotButton="0" quotePrefix="0" xfId="0">
      <alignment horizontal="right" vertical="center"/>
    </xf>
    <xf numFmtId="166" fontId="2" fillId="5" borderId="1" applyAlignment="1" pivotButton="0" quotePrefix="0" xfId="0">
      <alignment horizontal="right" vertical="center"/>
    </xf>
    <xf numFmtId="166" fontId="2" fillId="4" borderId="1" applyAlignment="1" pivotButton="0" quotePrefix="0" xfId="0">
      <alignment horizontal="right" vertical="center"/>
    </xf>
    <xf numFmtId="165" fontId="2" fillId="4" borderId="1" applyAlignment="1" pivotButton="0" quotePrefix="0" xfId="0">
      <alignment horizontal="right" vertical="center"/>
    </xf>
    <xf numFmtId="0" fontId="2" fillId="4" borderId="1" applyAlignment="1" pivotButton="0" quotePrefix="0" xfId="0">
      <alignment horizontal="left" vertical="center" wrapText="1"/>
    </xf>
    <xf numFmtId="166" fontId="2" fillId="6" borderId="1" applyAlignment="1" pivotButton="0" quotePrefix="0" xfId="0">
      <alignment horizontal="right" vertical="center"/>
    </xf>
    <xf numFmtId="165" fontId="2" fillId="6" borderId="1" applyAlignment="1" pivotButton="0" quotePrefix="0" xfId="0">
      <alignment horizontal="right" vertical="center"/>
    </xf>
    <xf numFmtId="0" fontId="2" fillId="6" borderId="1" applyAlignment="1" pivotButton="0" quotePrefix="0" xfId="0">
      <alignment horizontal="left" vertical="center" wrapText="1"/>
    </xf>
    <xf numFmtId="0" fontId="5" fillId="7" borderId="1" pivotButton="0" quotePrefix="0" xfId="0"/>
    <xf numFmtId="0" fontId="2" fillId="8" borderId="1" pivotButton="0" quotePrefix="0" xfId="0"/>
    <xf numFmtId="0" fontId="2" fillId="4" borderId="1" applyAlignment="1" pivotButton="0" quotePrefix="0" xfId="0">
      <alignment horizontal="left" vertical="center"/>
    </xf>
    <xf numFmtId="0" fontId="2" fillId="6" borderId="1" applyAlignment="1" pivotButton="0" quotePrefix="0" xfId="0">
      <alignment horizontal="left" vertical="center"/>
    </xf>
    <xf numFmtId="0" fontId="4" fillId="8" borderId="1" pivotButton="0" quotePrefix="0" xfId="0"/>
    <xf numFmtId="165" fontId="4" fillId="6" borderId="1" applyAlignment="1" pivotButton="0" quotePrefix="0" xfId="0">
      <alignment horizontal="right" vertical="center"/>
    </xf>
    <xf numFmtId="1" fontId="4" fillId="6" borderId="1" applyAlignment="1" pivotButton="0" quotePrefix="0" xfId="0">
      <alignment horizontal="right" vertical="center"/>
    </xf>
    <xf numFmtId="0" fontId="4" fillId="8" borderId="1" applyAlignment="1" pivotButton="0" quotePrefix="0" xfId="0">
      <alignment horizontal="left" vertical="center"/>
    </xf>
    <xf numFmtId="0" fontId="2" fillId="5" borderId="1" applyAlignment="1" pivotButton="0" quotePrefix="0" xfId="0">
      <alignment horizontal="left" vertical="center" wrapText="1"/>
    </xf>
    <xf numFmtId="166" fontId="2" fillId="5" borderId="1" applyAlignment="1" pivotButton="0" quotePrefix="0" xfId="0">
      <alignment horizontal="left" vertical="center" wrapText="1"/>
    </xf>
    <xf numFmtId="0" fontId="2" fillId="4" borderId="1" applyAlignment="1" pivotButton="0" quotePrefix="0" xfId="0">
      <alignment horizontal="center" vertical="center"/>
    </xf>
    <xf numFmtId="0" fontId="2" fillId="6" borderId="1" applyAlignment="1" pivotButton="0" quotePrefix="0" xfId="0">
      <alignment horizontal="center" vertical="center"/>
    </xf>
    <xf numFmtId="164" fontId="2" fillId="5" borderId="1" applyAlignment="1" pivotButton="0" quotePrefix="0" xfId="0">
      <alignment horizontal="center" vertical="center"/>
    </xf>
    <xf numFmtId="165" fontId="2" fillId="5" borderId="1" applyAlignment="1" pivotButton="0" quotePrefix="0" xfId="0">
      <alignment horizontal="right" vertical="center"/>
    </xf>
    <xf numFmtId="166" fontId="2" fillId="5" borderId="1" applyAlignment="1" pivotButton="0" quotePrefix="0" xfId="0">
      <alignment horizontal="right" vertical="center"/>
    </xf>
    <xf numFmtId="166" fontId="2" fillId="4" borderId="1" applyAlignment="1" pivotButton="0" quotePrefix="0" xfId="0">
      <alignment horizontal="right" vertical="center"/>
    </xf>
    <xf numFmtId="165" fontId="2" fillId="4" borderId="1" applyAlignment="1" pivotButton="0" quotePrefix="0" xfId="0">
      <alignment horizontal="right" vertical="center"/>
    </xf>
    <xf numFmtId="166" fontId="2" fillId="6" borderId="1" applyAlignment="1" pivotButton="0" quotePrefix="0" xfId="0">
      <alignment horizontal="right" vertical="center"/>
    </xf>
    <xf numFmtId="165" fontId="2" fillId="6" borderId="1" applyAlignment="1" pivotButton="0" quotePrefix="0" xfId="0">
      <alignment horizontal="right" vertical="center"/>
    </xf>
    <xf numFmtId="165" fontId="4" fillId="6" borderId="1" applyAlignment="1" pivotButton="0" quotePrefix="0" xfId="0">
      <alignment horizontal="right" vertical="center"/>
    </xf>
    <xf numFmtId="166" fontId="2" fillId="5" borderId="1" applyAlignment="1" pivotButton="0" quotePrefix="0" xfId="0">
      <alignment horizontal="left" vertical="center" wrapText="1"/>
    </xf>
  </cellXfs>
  <cellStyles count="1">
    <cellStyle name="Normal" xfId="0" builtinId="0" hidden="0"/>
  </cellStyles>
  <dxfs count="2">
    <dxf>
      <font>
        <name val="Aptos"/>
        <b val="1"/>
        <color rgb="00FFFFFF"/>
        <sz val="10"/>
      </font>
      <fill>
        <patternFill patternType="solid">
          <fgColor rgb="00DC2626"/>
        </patternFill>
      </fill>
    </dxf>
    <dxf>
      <font>
        <name val="Aptos"/>
        <b val="1"/>
        <color rgb="00FFFFFF"/>
        <sz val="10"/>
      </font>
      <fill>
        <patternFill patternType="solid">
          <fgColor rgb="0022C55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Steuerersparnis Jahr 1 je Objekt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'Denkmal-AfA'!AA3</f>
            </strRef>
          </tx>
          <spPr>
            <a:ln xmlns:a="http://schemas.openxmlformats.org/drawingml/2006/main">
              <a:prstDash val="solid"/>
            </a:ln>
          </spPr>
          <cat>
            <numRef>
              <f>'Denkmal-AfA'!$A$4:$A$103</f>
            </numRef>
          </cat>
          <val>
            <numRef>
              <f>'Denkmal-AfA'!$AA$4:$AA$103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Objekt-ID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Steuerersparnis (€)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Bescheinigte Sanierungskosten je Stadt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'Übersicht'!B16</f>
            </strRef>
          </tx>
          <spPr>
            <a:ln xmlns:a="http://schemas.openxmlformats.org/drawingml/2006/main">
              <a:prstDash val="solid"/>
            </a:ln>
          </spPr>
          <cat>
            <numRef>
              <f>'Übersicht'!$A$17:$A$116</f>
            </numRef>
          </cat>
          <val>
            <numRef>
              <f>'Übersicht'!$B$17:$B$116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Kosten (€)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Stadt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AfA-Verlauf für ausgewähltes Objekt</a:t>
            </a:r>
          </a:p>
        </rich>
      </tx>
    </title>
    <plotArea>
      <lineChart>
        <grouping val="standard"/>
        <ser>
          <idx val="0"/>
          <order val="0"/>
          <tx>
            <strRef>
              <f>'Jahresverlauf'!G4</f>
            </strRef>
          </tx>
          <spPr>
            <a:ln xmlns:a="http://schemas.openxmlformats.org/drawingml/2006/main"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'Jahresverlauf'!$A$5:$A$104</f>
            </numRef>
          </cat>
          <val>
            <numRef>
              <f>'Jahresverlauf'!$G$5:$G$104</f>
            </numRef>
          </val>
        </ser>
        <axId val="10"/>
        <axId val="100"/>
      </line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Jahr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Gesamt-AfA (€)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/Relationships>
</file>

<file path=xl/drawings/drawing1.xml><?xml version="1.0" encoding="utf-8"?>
<wsDr xmlns="http://schemas.openxmlformats.org/drawingml/2006/spreadsheetDrawing">
  <oneCellAnchor>
    <from>
      <col>3</col>
      <colOff>0</colOff>
      <row>3</row>
      <rowOff>0</rowOff>
    </from>
    <ext cx="5040000" cy="288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3</col>
      <colOff>0</colOff>
      <row>19</row>
      <rowOff>0</rowOff>
    </from>
    <ext cx="5040000" cy="288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9</col>
      <colOff>0</colOff>
      <row>3</row>
      <rowOff>0</rowOff>
    </from>
    <ext cx="5040000" cy="2880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D103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6" customWidth="1" min="1" max="1"/>
    <col width="22" customWidth="1" min="2" max="2"/>
    <col width="29" customWidth="1" min="3" max="3"/>
    <col width="20" customWidth="1" min="4" max="4"/>
    <col width="18" customWidth="1" min="5" max="5"/>
    <col width="18" customWidth="1" min="6" max="6"/>
    <col width="14" customWidth="1" min="7" max="7"/>
    <col width="16" customWidth="1" min="8" max="8"/>
    <col width="19" customWidth="1" min="9" max="9"/>
    <col width="25" customWidth="1" min="10" max="10"/>
    <col width="24" customWidth="1" min="11" max="11"/>
    <col width="18" customWidth="1" min="12" max="12"/>
    <col width="17" customWidth="1" min="13" max="13"/>
    <col width="19" customWidth="1" min="14" max="14"/>
    <col width="20" customWidth="1" min="15" max="15"/>
    <col width="22" customWidth="1" min="16" max="16"/>
    <col width="18" customWidth="1" min="17" max="17"/>
    <col width="17" customWidth="1" min="18" max="18"/>
    <col width="20" customWidth="1" min="19" max="19"/>
    <col width="20" customWidth="1" min="20" max="20"/>
    <col width="21" customWidth="1" min="21" max="21"/>
    <col width="19" customWidth="1" min="22" max="22"/>
    <col width="18" customWidth="1" min="23" max="23"/>
    <col width="18" customWidth="1" min="24" max="24"/>
    <col width="17" customWidth="1" min="25" max="25"/>
    <col width="19" customWidth="1" min="26" max="26"/>
    <col width="20" customWidth="1" min="27" max="27"/>
    <col width="22" customWidth="1" min="28" max="28"/>
    <col width="20" customWidth="1" min="29" max="29"/>
    <col width="25" customWidth="1" min="30" max="30"/>
  </cols>
  <sheetData>
    <row r="1" ht="26" customHeight="1">
      <c r="A1" s="1" t="inlineStr">
        <is>
          <t>Denkmal-AfA Sonderabschreibung – Objektübersicht</t>
        </is>
      </c>
    </row>
    <row r="2" ht="22" customHeight="1">
      <c r="A2" s="2" t="inlineStr">
        <is>
          <t>Überschlägige Planung nach § 7i EStG für vermietete Baudenkmäler. Eingabezellen sind gelb markiert.</t>
        </is>
      </c>
    </row>
    <row r="3" ht="48" customHeight="1">
      <c r="A3" s="3" t="inlineStr">
        <is>
          <t>Objekt-ID</t>
        </is>
      </c>
      <c r="B3" s="3" t="inlineStr">
        <is>
          <t>Eigentümer</t>
        </is>
      </c>
      <c r="C3" s="3" t="inlineStr">
        <is>
          <t>Objektadresse</t>
        </is>
      </c>
      <c r="D3" s="3" t="inlineStr">
        <is>
          <t>Stadt</t>
        </is>
      </c>
      <c r="E3" s="3" t="inlineStr">
        <is>
          <t>Bundesland</t>
        </is>
      </c>
      <c r="F3" s="3" t="inlineStr">
        <is>
          <t>Vermietungsstatus</t>
        </is>
      </c>
      <c r="G3" s="3" t="inlineStr">
        <is>
          <t>Erwerbsdatum</t>
        </is>
      </c>
      <c r="H3" s="3" t="inlineStr">
        <is>
          <t>Beginn Vermietung</t>
        </is>
      </c>
      <c r="I3" s="3" t="inlineStr">
        <is>
          <t>Kaufpreis Gebäudeanteil (€)</t>
        </is>
      </c>
      <c r="J3" s="3" t="inlineStr">
        <is>
          <t>Bescheinigte begünstigte Sanierungskosten (€)</t>
        </is>
      </c>
      <c r="K3" s="3" t="inlineStr">
        <is>
          <t>Nicht begünstigte Sanierungskosten (€)</t>
        </is>
      </c>
      <c r="L3" s="3" t="inlineStr">
        <is>
          <t>Grundstücksanteil (€)</t>
        </is>
      </c>
      <c r="M3" s="3" t="inlineStr">
        <is>
          <t>AfA-Satz Bestand (%)</t>
        </is>
      </c>
      <c r="N3" s="3" t="inlineStr">
        <is>
          <t>Sonder-AfA-Satz Jahr 1–8 (%)</t>
        </is>
      </c>
      <c r="O3" s="3" t="inlineStr">
        <is>
          <t>Sonder-AfA-Satz Jahr 9–12 (%)</t>
        </is>
      </c>
      <c r="P3" s="3" t="inlineStr">
        <is>
          <t>Reguläre AfA-Bemessungsgrundlage (€)</t>
        </is>
      </c>
      <c r="Q3" s="3" t="inlineStr">
        <is>
          <t>Regulärer AfA-Satz (%)</t>
        </is>
      </c>
      <c r="R3" s="3" t="inlineStr">
        <is>
          <t>Grenzsteuersatz (%)</t>
        </is>
      </c>
      <c r="S3" s="3" t="inlineStr">
        <is>
          <t>Geplante Jahresmiete kalt (€)</t>
        </is>
      </c>
      <c r="T3" s="3" t="inlineStr">
        <is>
          <t>Laufende Werbungskosten (€)</t>
        </is>
      </c>
      <c r="U3" s="3" t="inlineStr">
        <is>
          <t>Denkmalschutz-Bescheinigung vorhanden?</t>
        </is>
      </c>
      <c r="V3" s="3" t="inlineStr">
        <is>
          <t>Förderfähiger Betrag (€)</t>
        </is>
      </c>
      <c r="W3" s="3" t="inlineStr">
        <is>
          <t>Sonder-AfA Jahr 1 (€)</t>
        </is>
      </c>
      <c r="X3" s="3" t="inlineStr">
        <is>
          <t>Sonder-AfA Jahr 9 (€)</t>
        </is>
      </c>
      <c r="Y3" s="3" t="inlineStr">
        <is>
          <t>Reguläre AfA (€)</t>
        </is>
      </c>
      <c r="Z3" s="3" t="inlineStr">
        <is>
          <t>Gesamt-AfA Jahr 1 (€)</t>
        </is>
      </c>
      <c r="AA3" s="3" t="inlineStr">
        <is>
          <t>Steuerersparnis Jahr 1 (€)</t>
        </is>
      </c>
      <c r="AB3" s="3" t="inlineStr">
        <is>
          <t>Netto-Cashflow vor Steuer (€)</t>
        </is>
      </c>
      <c r="AC3" s="3" t="inlineStr">
        <is>
          <t>Cashflow nach Steuer (€)</t>
        </is>
      </c>
      <c r="AD3" s="3" t="inlineStr">
        <is>
          <t>Prüfhinweis / Bemerkung</t>
        </is>
      </c>
    </row>
    <row r="4">
      <c r="A4" s="4" t="inlineStr">
        <is>
          <t>D-2026-001</t>
        </is>
      </c>
      <c r="B4" s="4" t="inlineStr">
        <is>
          <t>Thomas Becker</t>
        </is>
      </c>
      <c r="C4" s="4" t="inlineStr">
        <is>
          <t>Hauptstraße 12</t>
        </is>
      </c>
      <c r="D4" s="4" t="inlineStr">
        <is>
          <t>Berlin</t>
        </is>
      </c>
      <c r="E4" s="4" t="inlineStr">
        <is>
          <t>Berlin</t>
        </is>
      </c>
      <c r="F4" s="5" t="inlineStr">
        <is>
          <t>Vermietet</t>
        </is>
      </c>
      <c r="G4" s="27" t="n">
        <v>46037</v>
      </c>
      <c r="H4" s="27" t="n">
        <v>46082</v>
      </c>
      <c r="I4" s="28" t="n">
        <v>385000</v>
      </c>
      <c r="J4" s="28" t="n">
        <v>185000</v>
      </c>
      <c r="K4" s="28" t="n">
        <v>28000</v>
      </c>
      <c r="L4" s="28" t="n">
        <v>135000</v>
      </c>
      <c r="M4" s="29" t="n">
        <v>0.02</v>
      </c>
      <c r="N4" s="30">
        <f>IF($A4="","",IFERROR(VLOOKUP(1,'Parameter'!$A$15:$C$26,2,FALSE),0))</f>
        <v/>
      </c>
      <c r="O4" s="30">
        <f>IF($A4="","",IFERROR(VLOOKUP(9,'Parameter'!$A$15:$C$26,3,FALSE),0))</f>
        <v/>
      </c>
      <c r="P4" s="31">
        <f>IF($A4="","",$I4+$K4)</f>
        <v/>
      </c>
      <c r="Q4" s="30">
        <f>IF($A4="","",IF($M4&gt;0,$M4,'Parameter'!$B$8))</f>
        <v/>
      </c>
      <c r="R4" s="29" t="n">
        <v>0.42</v>
      </c>
      <c r="S4" s="28" t="n">
        <v>15600</v>
      </c>
      <c r="T4" s="28" t="n">
        <v>4200</v>
      </c>
      <c r="U4" s="5" t="inlineStr">
        <is>
          <t>Ja</t>
        </is>
      </c>
      <c r="V4" s="31">
        <f>IF($A4="","",IF($U4="Ja",$J4,0))</f>
        <v/>
      </c>
      <c r="W4" s="31">
        <f>IF($A4="","",$V4*$N4)</f>
        <v/>
      </c>
      <c r="X4" s="31">
        <f>IF($A4="","",$V4*$O4)</f>
        <v/>
      </c>
      <c r="Y4" s="31">
        <f>IF($A4="","",$P4*$Q4)</f>
        <v/>
      </c>
      <c r="Z4" s="31">
        <f>IF($A4="","",$W4+$Y4)</f>
        <v/>
      </c>
      <c r="AA4" s="31">
        <f>IF($A4="","",$Z4*$R4)</f>
        <v/>
      </c>
      <c r="AB4" s="31">
        <f>IF($A4="","",$S4-$T4)</f>
        <v/>
      </c>
      <c r="AC4" s="31">
        <f>IF($A4="","",$AB4+$AA4)</f>
        <v/>
      </c>
      <c r="AD4" s="11">
        <f>IF($A4="","",IF($U4&lt;&gt;"Ja","Bescheinigung prüfen",IF($J4&lt;=0,"Kosten erfassen","OK")))</f>
        <v/>
      </c>
    </row>
    <row r="5">
      <c r="A5" s="4" t="inlineStr">
        <is>
          <t>D-2026-002</t>
        </is>
      </c>
      <c r="B5" s="4" t="inlineStr">
        <is>
          <t>Sabine Müller</t>
        </is>
      </c>
      <c r="C5" s="4" t="inlineStr">
        <is>
          <t>Lindenallee 7</t>
        </is>
      </c>
      <c r="D5" s="4" t="inlineStr">
        <is>
          <t>München</t>
        </is>
      </c>
      <c r="E5" s="4" t="inlineStr">
        <is>
          <t>Bayern</t>
        </is>
      </c>
      <c r="F5" s="5" t="inlineStr">
        <is>
          <t>Vermietet</t>
        </is>
      </c>
      <c r="G5" s="27" t="n">
        <v>46054</v>
      </c>
      <c r="H5" s="27" t="n">
        <v>46113</v>
      </c>
      <c r="I5" s="28" t="n">
        <v>620000</v>
      </c>
      <c r="J5" s="28" t="n">
        <v>310000</v>
      </c>
      <c r="K5" s="28" t="n">
        <v>65000</v>
      </c>
      <c r="L5" s="28" t="n">
        <v>210000</v>
      </c>
      <c r="M5" s="29" t="n">
        <v>0.02</v>
      </c>
      <c r="N5" s="32">
        <f>IF($A5="","",IFERROR(VLOOKUP(1,'Parameter'!$A$15:$C$26,2,FALSE),0))</f>
        <v/>
      </c>
      <c r="O5" s="32">
        <f>IF($A5="","",IFERROR(VLOOKUP(9,'Parameter'!$A$15:$C$26,3,FALSE),0))</f>
        <v/>
      </c>
      <c r="P5" s="33">
        <f>IF($A5="","",$I5+$K5)</f>
        <v/>
      </c>
      <c r="Q5" s="32">
        <f>IF($A5="","",IF($M5&gt;0,$M5,'Parameter'!$B$8))</f>
        <v/>
      </c>
      <c r="R5" s="29" t="n">
        <v>0.45</v>
      </c>
      <c r="S5" s="28" t="n">
        <v>22800</v>
      </c>
      <c r="T5" s="28" t="n">
        <v>5700</v>
      </c>
      <c r="U5" s="5" t="inlineStr">
        <is>
          <t>Ja</t>
        </is>
      </c>
      <c r="V5" s="33">
        <f>IF($A5="","",IF($U5="Ja",$J5,0))</f>
        <v/>
      </c>
      <c r="W5" s="33">
        <f>IF($A5="","",$V5*$N5)</f>
        <v/>
      </c>
      <c r="X5" s="33">
        <f>IF($A5="","",$V5*$O5)</f>
        <v/>
      </c>
      <c r="Y5" s="33">
        <f>IF($A5="","",$P5*$Q5)</f>
        <v/>
      </c>
      <c r="Z5" s="33">
        <f>IF($A5="","",$W5+$Y5)</f>
        <v/>
      </c>
      <c r="AA5" s="33">
        <f>IF($A5="","",$Z5*$R5)</f>
        <v/>
      </c>
      <c r="AB5" s="33">
        <f>IF($A5="","",$S5-$T5)</f>
        <v/>
      </c>
      <c r="AC5" s="33">
        <f>IF($A5="","",$AB5+$AA5)</f>
        <v/>
      </c>
      <c r="AD5" s="14">
        <f>IF($A5="","",IF($U5&lt;&gt;"Ja","Bescheinigung prüfen",IF($J5&lt;=0,"Kosten erfassen","OK")))</f>
        <v/>
      </c>
    </row>
    <row r="6">
      <c r="A6" s="4" t="inlineStr">
        <is>
          <t>D-2026-003</t>
        </is>
      </c>
      <c r="B6" s="4" t="inlineStr">
        <is>
          <t>Andreas Schneider</t>
        </is>
      </c>
      <c r="C6" s="4" t="inlineStr">
        <is>
          <t>Goethestraße 45</t>
        </is>
      </c>
      <c r="D6" s="4" t="inlineStr">
        <is>
          <t>Hamburg</t>
        </is>
      </c>
      <c r="E6" s="4" t="inlineStr">
        <is>
          <t>Hamburg</t>
        </is>
      </c>
      <c r="F6" s="5" t="inlineStr">
        <is>
          <t>Neuvermietung</t>
        </is>
      </c>
      <c r="G6" s="27" t="n">
        <v>46071</v>
      </c>
      <c r="H6" s="27" t="n">
        <v>46174</v>
      </c>
      <c r="I6" s="28" t="n">
        <v>470000</v>
      </c>
      <c r="J6" s="28" t="n">
        <v>245000</v>
      </c>
      <c r="K6" s="28" t="n">
        <v>42000</v>
      </c>
      <c r="L6" s="28" t="n">
        <v>155000</v>
      </c>
      <c r="M6" s="29" t="n">
        <v>0.02</v>
      </c>
      <c r="N6" s="30">
        <f>IF($A6="","",IFERROR(VLOOKUP(1,'Parameter'!$A$15:$C$26,2,FALSE),0))</f>
        <v/>
      </c>
      <c r="O6" s="30">
        <f>IF($A6="","",IFERROR(VLOOKUP(9,'Parameter'!$A$15:$C$26,3,FALSE),0))</f>
        <v/>
      </c>
      <c r="P6" s="31">
        <f>IF($A6="","",$I6+$K6)</f>
        <v/>
      </c>
      <c r="Q6" s="30">
        <f>IF($A6="","",IF($M6&gt;0,$M6,'Parameter'!$B$8))</f>
        <v/>
      </c>
      <c r="R6" s="29" t="n">
        <v>0.4</v>
      </c>
      <c r="S6" s="28" t="n">
        <v>19200</v>
      </c>
      <c r="T6" s="28" t="n">
        <v>4900</v>
      </c>
      <c r="U6" s="5" t="inlineStr">
        <is>
          <t>Ja</t>
        </is>
      </c>
      <c r="V6" s="31">
        <f>IF($A6="","",IF($U6="Ja",$J6,0))</f>
        <v/>
      </c>
      <c r="W6" s="31">
        <f>IF($A6="","",$V6*$N6)</f>
        <v/>
      </c>
      <c r="X6" s="31">
        <f>IF($A6="","",$V6*$O6)</f>
        <v/>
      </c>
      <c r="Y6" s="31">
        <f>IF($A6="","",$P6*$Q6)</f>
        <v/>
      </c>
      <c r="Z6" s="31">
        <f>IF($A6="","",$W6+$Y6)</f>
        <v/>
      </c>
      <c r="AA6" s="31">
        <f>IF($A6="","",$Z6*$R6)</f>
        <v/>
      </c>
      <c r="AB6" s="31">
        <f>IF($A6="","",$S6-$T6)</f>
        <v/>
      </c>
      <c r="AC6" s="31">
        <f>IF($A6="","",$AB6+$AA6)</f>
        <v/>
      </c>
      <c r="AD6" s="11">
        <f>IF($A6="","",IF($U6&lt;&gt;"Ja","Bescheinigung prüfen",IF($J6&lt;=0,"Kosten erfassen","OK")))</f>
        <v/>
      </c>
    </row>
    <row r="7">
      <c r="A7" s="4" t="inlineStr">
        <is>
          <t>D-2026-004</t>
        </is>
      </c>
      <c r="B7" s="4" t="inlineStr">
        <is>
          <t>Petra Wagner</t>
        </is>
      </c>
      <c r="C7" s="4" t="inlineStr">
        <is>
          <t>Kaiserstraße 18</t>
        </is>
      </c>
      <c r="D7" s="4" t="inlineStr">
        <is>
          <t>Köln</t>
        </is>
      </c>
      <c r="E7" s="4" t="inlineStr">
        <is>
          <t>Nordrhein-Westfalen</t>
        </is>
      </c>
      <c r="F7" s="5" t="inlineStr">
        <is>
          <t>Vermietet</t>
        </is>
      </c>
      <c r="G7" s="27" t="n">
        <v>46086</v>
      </c>
      <c r="H7" s="27" t="n">
        <v>46143</v>
      </c>
      <c r="I7" s="28" t="n">
        <v>325000</v>
      </c>
      <c r="J7" s="28" t="n">
        <v>125000</v>
      </c>
      <c r="K7" s="28" t="n">
        <v>18000</v>
      </c>
      <c r="L7" s="28" t="n">
        <v>110000</v>
      </c>
      <c r="M7" s="29" t="n">
        <v>0.02</v>
      </c>
      <c r="N7" s="32">
        <f>IF($A7="","",IFERROR(VLOOKUP(1,'Parameter'!$A$15:$C$26,2,FALSE),0))</f>
        <v/>
      </c>
      <c r="O7" s="32">
        <f>IF($A7="","",IFERROR(VLOOKUP(9,'Parameter'!$A$15:$C$26,3,FALSE),0))</f>
        <v/>
      </c>
      <c r="P7" s="33">
        <f>IF($A7="","",$I7+$K7)</f>
        <v/>
      </c>
      <c r="Q7" s="32">
        <f>IF($A7="","",IF($M7&gt;0,$M7,'Parameter'!$B$8))</f>
        <v/>
      </c>
      <c r="R7" s="29" t="n">
        <v>0.38</v>
      </c>
      <c r="S7" s="28" t="n">
        <v>14400</v>
      </c>
      <c r="T7" s="28" t="n">
        <v>3900</v>
      </c>
      <c r="U7" s="5" t="inlineStr">
        <is>
          <t>Nein</t>
        </is>
      </c>
      <c r="V7" s="33">
        <f>IF($A7="","",IF($U7="Ja",$J7,0))</f>
        <v/>
      </c>
      <c r="W7" s="33">
        <f>IF($A7="","",$V7*$N7)</f>
        <v/>
      </c>
      <c r="X7" s="33">
        <f>IF($A7="","",$V7*$O7)</f>
        <v/>
      </c>
      <c r="Y7" s="33">
        <f>IF($A7="","",$P7*$Q7)</f>
        <v/>
      </c>
      <c r="Z7" s="33">
        <f>IF($A7="","",$W7+$Y7)</f>
        <v/>
      </c>
      <c r="AA7" s="33">
        <f>IF($A7="","",$Z7*$R7)</f>
        <v/>
      </c>
      <c r="AB7" s="33">
        <f>IF($A7="","",$S7-$T7)</f>
        <v/>
      </c>
      <c r="AC7" s="33">
        <f>IF($A7="","",$AB7+$AA7)</f>
        <v/>
      </c>
      <c r="AD7" s="14">
        <f>IF($A7="","",IF($U7&lt;&gt;"Ja","Bescheinigung prüfen",IF($J7&lt;=0,"Kosten erfassen","OK")))</f>
        <v/>
      </c>
    </row>
    <row r="8">
      <c r="A8" s="4" t="inlineStr">
        <is>
          <t>D-2026-005</t>
        </is>
      </c>
      <c r="B8" s="4" t="inlineStr">
        <is>
          <t>Julia Richter</t>
        </is>
      </c>
      <c r="C8" s="4" t="inlineStr">
        <is>
          <t>Schillerplatz 3</t>
        </is>
      </c>
      <c r="D8" s="4" t="inlineStr">
        <is>
          <t>Dresden</t>
        </is>
      </c>
      <c r="E8" s="4" t="inlineStr">
        <is>
          <t>Sachsen</t>
        </is>
      </c>
      <c r="F8" s="5" t="inlineStr">
        <is>
          <t>Sanierung</t>
        </is>
      </c>
      <c r="G8" s="27" t="n">
        <v>46103</v>
      </c>
      <c r="H8" s="27" t="n">
        <v>46235</v>
      </c>
      <c r="I8" s="28" t="n">
        <v>280000</v>
      </c>
      <c r="J8" s="28" t="n">
        <v>150000</v>
      </c>
      <c r="K8" s="28" t="n">
        <v>22000</v>
      </c>
      <c r="L8" s="28" t="n">
        <v>90000</v>
      </c>
      <c r="M8" s="29" t="n">
        <v>0.02</v>
      </c>
      <c r="N8" s="30">
        <f>IF($A8="","",IFERROR(VLOOKUP(1,'Parameter'!$A$15:$C$26,2,FALSE),0))</f>
        <v/>
      </c>
      <c r="O8" s="30">
        <f>IF($A8="","",IFERROR(VLOOKUP(9,'Parameter'!$A$15:$C$26,3,FALSE),0))</f>
        <v/>
      </c>
      <c r="P8" s="31">
        <f>IF($A8="","",$I8+$K8)</f>
        <v/>
      </c>
      <c r="Q8" s="30">
        <f>IF($A8="","",IF($M8&gt;0,$M8,'Parameter'!$B$8))</f>
        <v/>
      </c>
      <c r="R8" s="29" t="n">
        <v>0.35</v>
      </c>
      <c r="S8" s="28" t="n">
        <v>12600</v>
      </c>
      <c r="T8" s="28" t="n">
        <v>3500</v>
      </c>
      <c r="U8" s="5" t="inlineStr">
        <is>
          <t>Ja</t>
        </is>
      </c>
      <c r="V8" s="31">
        <f>IF($A8="","",IF($U8="Ja",$J8,0))</f>
        <v/>
      </c>
      <c r="W8" s="31">
        <f>IF($A8="","",$V8*$N8)</f>
        <v/>
      </c>
      <c r="X8" s="31">
        <f>IF($A8="","",$V8*$O8)</f>
        <v/>
      </c>
      <c r="Y8" s="31">
        <f>IF($A8="","",$P8*$Q8)</f>
        <v/>
      </c>
      <c r="Z8" s="31">
        <f>IF($A8="","",$W8+$Y8)</f>
        <v/>
      </c>
      <c r="AA8" s="31">
        <f>IF($A8="","",$Z8*$R8)</f>
        <v/>
      </c>
      <c r="AB8" s="31">
        <f>IF($A8="","",$S8-$T8)</f>
        <v/>
      </c>
      <c r="AC8" s="31">
        <f>IF($A8="","",$AB8+$AA8)</f>
        <v/>
      </c>
      <c r="AD8" s="11">
        <f>IF($A8="","",IF($U8&lt;&gt;"Ja","Bescheinigung prüfen",IF($J8&lt;=0,"Kosten erfassen","OK")))</f>
        <v/>
      </c>
    </row>
    <row r="9">
      <c r="A9" s="4" t="inlineStr">
        <is>
          <t>D-2026-006</t>
        </is>
      </c>
      <c r="B9" s="4" t="inlineStr">
        <is>
          <t>Michael Hoffmann</t>
        </is>
      </c>
      <c r="C9" s="4" t="inlineStr">
        <is>
          <t>Lessingstraße 21</t>
        </is>
      </c>
      <c r="D9" s="4" t="inlineStr">
        <is>
          <t>Leipzig</t>
        </is>
      </c>
      <c r="E9" s="4" t="inlineStr">
        <is>
          <t>Sachsen</t>
        </is>
      </c>
      <c r="F9" s="5" t="inlineStr">
        <is>
          <t>Vermietet</t>
        </is>
      </c>
      <c r="G9" s="27" t="n">
        <v>46122</v>
      </c>
      <c r="H9" s="27" t="n">
        <v>46188</v>
      </c>
      <c r="I9" s="28" t="n">
        <v>240000</v>
      </c>
      <c r="J9" s="28" t="n">
        <v>95000</v>
      </c>
      <c r="K9" s="28" t="n">
        <v>14000</v>
      </c>
      <c r="L9" s="28" t="n">
        <v>78000</v>
      </c>
      <c r="M9" s="29" t="n">
        <v>0.02</v>
      </c>
      <c r="N9" s="32">
        <f>IF($A9="","",IFERROR(VLOOKUP(1,'Parameter'!$A$15:$C$26,2,FALSE),0))</f>
        <v/>
      </c>
      <c r="O9" s="32">
        <f>IF($A9="","",IFERROR(VLOOKUP(9,'Parameter'!$A$15:$C$26,3,FALSE),0))</f>
        <v/>
      </c>
      <c r="P9" s="33">
        <f>IF($A9="","",$I9+$K9)</f>
        <v/>
      </c>
      <c r="Q9" s="32">
        <f>IF($A9="","",IF($M9&gt;0,$M9,'Parameter'!$B$8))</f>
        <v/>
      </c>
      <c r="R9" s="29" t="n">
        <v>0.32</v>
      </c>
      <c r="S9" s="28" t="n">
        <v>10800</v>
      </c>
      <c r="T9" s="28" t="n">
        <v>3100</v>
      </c>
      <c r="U9" s="5" t="inlineStr">
        <is>
          <t>Ja</t>
        </is>
      </c>
      <c r="V9" s="33">
        <f>IF($A9="","",IF($U9="Ja",$J9,0))</f>
        <v/>
      </c>
      <c r="W9" s="33">
        <f>IF($A9="","",$V9*$N9)</f>
        <v/>
      </c>
      <c r="X9" s="33">
        <f>IF($A9="","",$V9*$O9)</f>
        <v/>
      </c>
      <c r="Y9" s="33">
        <f>IF($A9="","",$P9*$Q9)</f>
        <v/>
      </c>
      <c r="Z9" s="33">
        <f>IF($A9="","",$W9+$Y9)</f>
        <v/>
      </c>
      <c r="AA9" s="33">
        <f>IF($A9="","",$Z9*$R9)</f>
        <v/>
      </c>
      <c r="AB9" s="33">
        <f>IF($A9="","",$S9-$T9)</f>
        <v/>
      </c>
      <c r="AC9" s="33">
        <f>IF($A9="","",$AB9+$AA9)</f>
        <v/>
      </c>
      <c r="AD9" s="14">
        <f>IF($A9="","",IF($U9&lt;&gt;"Ja","Bescheinigung prüfen",IF($J9&lt;=0,"Kosten erfassen","OK")))</f>
        <v/>
      </c>
    </row>
    <row r="10">
      <c r="A10" s="4" t="inlineStr">
        <is>
          <t>D-2026-007</t>
        </is>
      </c>
      <c r="B10" s="4" t="inlineStr">
        <is>
          <t>Becker Immobilien GmbH</t>
        </is>
      </c>
      <c r="C10" s="4" t="inlineStr">
        <is>
          <t>Gartenstraße 14</t>
        </is>
      </c>
      <c r="D10" s="4" t="inlineStr">
        <is>
          <t>Frankfurt am Main</t>
        </is>
      </c>
      <c r="E10" s="4" t="inlineStr">
        <is>
          <t>Hessen</t>
        </is>
      </c>
      <c r="F10" s="5" t="inlineStr">
        <is>
          <t>Vermietet</t>
        </is>
      </c>
      <c r="G10" s="27" t="n">
        <v>46140</v>
      </c>
      <c r="H10" s="27" t="n">
        <v>46204</v>
      </c>
      <c r="I10" s="28" t="n">
        <v>550000</v>
      </c>
      <c r="J10" s="28" t="n">
        <v>275000</v>
      </c>
      <c r="K10" s="28" t="n">
        <v>55000</v>
      </c>
      <c r="L10" s="28" t="n">
        <v>185000</v>
      </c>
      <c r="M10" s="29" t="n">
        <v>0.025</v>
      </c>
      <c r="N10" s="30">
        <f>IF($A10="","",IFERROR(VLOOKUP(1,'Parameter'!$A$15:$C$26,2,FALSE),0))</f>
        <v/>
      </c>
      <c r="O10" s="30">
        <f>IF($A10="","",IFERROR(VLOOKUP(9,'Parameter'!$A$15:$C$26,3,FALSE),0))</f>
        <v/>
      </c>
      <c r="P10" s="31">
        <f>IF($A10="","",$I10+$K10)</f>
        <v/>
      </c>
      <c r="Q10" s="30">
        <f>IF($A10="","",IF($M10&gt;0,$M10,'Parameter'!$B$8))</f>
        <v/>
      </c>
      <c r="R10" s="29" t="n">
        <v>0.3</v>
      </c>
      <c r="S10" s="28" t="n">
        <v>21600</v>
      </c>
      <c r="T10" s="28" t="n">
        <v>6100</v>
      </c>
      <c r="U10" s="5" t="inlineStr">
        <is>
          <t>Ja</t>
        </is>
      </c>
      <c r="V10" s="31">
        <f>IF($A10="","",IF($U10="Ja",$J10,0))</f>
        <v/>
      </c>
      <c r="W10" s="31">
        <f>IF($A10="","",$V10*$N10)</f>
        <v/>
      </c>
      <c r="X10" s="31">
        <f>IF($A10="","",$V10*$O10)</f>
        <v/>
      </c>
      <c r="Y10" s="31">
        <f>IF($A10="","",$P10*$Q10)</f>
        <v/>
      </c>
      <c r="Z10" s="31">
        <f>IF($A10="","",$W10+$Y10)</f>
        <v/>
      </c>
      <c r="AA10" s="31">
        <f>IF($A10="","",$Z10*$R10)</f>
        <v/>
      </c>
      <c r="AB10" s="31">
        <f>IF($A10="","",$S10-$T10)</f>
        <v/>
      </c>
      <c r="AC10" s="31">
        <f>IF($A10="","",$AB10+$AA10)</f>
        <v/>
      </c>
      <c r="AD10" s="11">
        <f>IF($A10="","",IF($U10&lt;&gt;"Ja","Bescheinigung prüfen",IF($J10&lt;=0,"Kosten erfassen","OK")))</f>
        <v/>
      </c>
    </row>
    <row r="11">
      <c r="A11" s="4" t="inlineStr">
        <is>
          <t>D-2026-008</t>
        </is>
      </c>
      <c r="B11" s="4" t="inlineStr">
        <is>
          <t>Sabine Müller</t>
        </is>
      </c>
      <c r="C11" s="4" t="inlineStr">
        <is>
          <t>Rosenweg 9</t>
        </is>
      </c>
      <c r="D11" s="4" t="inlineStr">
        <is>
          <t>Stuttgart</t>
        </is>
      </c>
      <c r="E11" s="4" t="inlineStr">
        <is>
          <t>Baden-Württemberg</t>
        </is>
      </c>
      <c r="F11" s="5" t="inlineStr">
        <is>
          <t>Neuvermietung</t>
        </is>
      </c>
      <c r="G11" s="27" t="n">
        <v>46154</v>
      </c>
      <c r="H11" s="27" t="n">
        <v>46266</v>
      </c>
      <c r="I11" s="28" t="n">
        <v>410000</v>
      </c>
      <c r="J11" s="28" t="n">
        <v>175000</v>
      </c>
      <c r="K11" s="28" t="n">
        <v>30000</v>
      </c>
      <c r="L11" s="28" t="n">
        <v>140000</v>
      </c>
      <c r="M11" s="29" t="n">
        <v>0.02</v>
      </c>
      <c r="N11" s="32">
        <f>IF($A11="","",IFERROR(VLOOKUP(1,'Parameter'!$A$15:$C$26,2,FALSE),0))</f>
        <v/>
      </c>
      <c r="O11" s="32">
        <f>IF($A11="","",IFERROR(VLOOKUP(9,'Parameter'!$A$15:$C$26,3,FALSE),0))</f>
        <v/>
      </c>
      <c r="P11" s="33">
        <f>IF($A11="","",$I11+$K11)</f>
        <v/>
      </c>
      <c r="Q11" s="32">
        <f>IF($A11="","",IF($M11&gt;0,$M11,'Parameter'!$B$8))</f>
        <v/>
      </c>
      <c r="R11" s="29" t="n">
        <v>0.42</v>
      </c>
      <c r="S11" s="28" t="n">
        <v>17400</v>
      </c>
      <c r="T11" s="28" t="n">
        <v>4600</v>
      </c>
      <c r="U11" s="5" t="inlineStr">
        <is>
          <t>Nein</t>
        </is>
      </c>
      <c r="V11" s="33">
        <f>IF($A11="","",IF($U11="Ja",$J11,0))</f>
        <v/>
      </c>
      <c r="W11" s="33">
        <f>IF($A11="","",$V11*$N11)</f>
        <v/>
      </c>
      <c r="X11" s="33">
        <f>IF($A11="","",$V11*$O11)</f>
        <v/>
      </c>
      <c r="Y11" s="33">
        <f>IF($A11="","",$P11*$Q11)</f>
        <v/>
      </c>
      <c r="Z11" s="33">
        <f>IF($A11="","",$W11+$Y11)</f>
        <v/>
      </c>
      <c r="AA11" s="33">
        <f>IF($A11="","",$Z11*$R11)</f>
        <v/>
      </c>
      <c r="AB11" s="33">
        <f>IF($A11="","",$S11-$T11)</f>
        <v/>
      </c>
      <c r="AC11" s="33">
        <f>IF($A11="","",$AB11+$AA11)</f>
        <v/>
      </c>
      <c r="AD11" s="14">
        <f>IF($A11="","",IF($U11&lt;&gt;"Ja","Bescheinigung prüfen",IF($J11&lt;=0,"Kosten erfassen","OK")))</f>
        <v/>
      </c>
    </row>
    <row r="12">
      <c r="A12" s="4" t="inlineStr">
        <is>
          <t>D-2026-009</t>
        </is>
      </c>
      <c r="B12" s="4" t="inlineStr">
        <is>
          <t>Andreas Schneider</t>
        </is>
      </c>
      <c r="C12" s="4" t="inlineStr">
        <is>
          <t>Bachstraße 27</t>
        </is>
      </c>
      <c r="D12" s="4" t="inlineStr">
        <is>
          <t>Düsseldorf</t>
        </is>
      </c>
      <c r="E12" s="4" t="inlineStr">
        <is>
          <t>Nordrhein-Westfalen</t>
        </is>
      </c>
      <c r="F12" s="5" t="inlineStr">
        <is>
          <t>Vermietet</t>
        </is>
      </c>
      <c r="G12" s="27" t="n">
        <v>46176</v>
      </c>
      <c r="H12" s="27" t="n">
        <v>46249</v>
      </c>
      <c r="I12" s="28" t="n">
        <v>365000</v>
      </c>
      <c r="J12" s="28" t="n">
        <v>135000</v>
      </c>
      <c r="K12" s="28" t="n">
        <v>25000</v>
      </c>
      <c r="L12" s="28" t="n">
        <v>122000</v>
      </c>
      <c r="M12" s="29" t="n">
        <v>0.02</v>
      </c>
      <c r="N12" s="30">
        <f>IF($A12="","",IFERROR(VLOOKUP(1,'Parameter'!$A$15:$C$26,2,FALSE),0))</f>
        <v/>
      </c>
      <c r="O12" s="30">
        <f>IF($A12="","",IFERROR(VLOOKUP(9,'Parameter'!$A$15:$C$26,3,FALSE),0))</f>
        <v/>
      </c>
      <c r="P12" s="31">
        <f>IF($A12="","",$I12+$K12)</f>
        <v/>
      </c>
      <c r="Q12" s="30">
        <f>IF($A12="","",IF($M12&gt;0,$M12,'Parameter'!$B$8))</f>
        <v/>
      </c>
      <c r="R12" s="29" t="n">
        <v>0.39</v>
      </c>
      <c r="S12" s="28" t="n">
        <v>16800</v>
      </c>
      <c r="T12" s="28" t="n">
        <v>4300</v>
      </c>
      <c r="U12" s="5" t="inlineStr">
        <is>
          <t>Ja</t>
        </is>
      </c>
      <c r="V12" s="31">
        <f>IF($A12="","",IF($U12="Ja",$J12,0))</f>
        <v/>
      </c>
      <c r="W12" s="31">
        <f>IF($A12="","",$V12*$N12)</f>
        <v/>
      </c>
      <c r="X12" s="31">
        <f>IF($A12="","",$V12*$O12)</f>
        <v/>
      </c>
      <c r="Y12" s="31">
        <f>IF($A12="","",$P12*$Q12)</f>
        <v/>
      </c>
      <c r="Z12" s="31">
        <f>IF($A12="","",$W12+$Y12)</f>
        <v/>
      </c>
      <c r="AA12" s="31">
        <f>IF($A12="","",$Z12*$R12)</f>
        <v/>
      </c>
      <c r="AB12" s="31">
        <f>IF($A12="","",$S12-$T12)</f>
        <v/>
      </c>
      <c r="AC12" s="31">
        <f>IF($A12="","",$AB12+$AA12)</f>
        <v/>
      </c>
      <c r="AD12" s="11">
        <f>IF($A12="","",IF($U12&lt;&gt;"Ja","Bescheinigung prüfen",IF($J12&lt;=0,"Kosten erfassen","OK")))</f>
        <v/>
      </c>
    </row>
    <row r="13">
      <c r="A13" s="4" t="n"/>
      <c r="B13" s="4" t="n"/>
      <c r="C13" s="4" t="n"/>
      <c r="D13" s="4" t="n"/>
      <c r="E13" s="4" t="n"/>
      <c r="F13" s="5" t="n"/>
      <c r="G13" s="27" t="n"/>
      <c r="H13" s="27" t="n"/>
      <c r="I13" s="28" t="n"/>
      <c r="J13" s="28" t="n"/>
      <c r="K13" s="28" t="n"/>
      <c r="L13" s="28" t="n"/>
      <c r="M13" s="29" t="n"/>
      <c r="N13" s="32">
        <f>IF($A13="","",IFERROR(VLOOKUP(1,'Parameter'!$A$15:$C$26,2,FALSE),0))</f>
        <v/>
      </c>
      <c r="O13" s="32">
        <f>IF($A13="","",IFERROR(VLOOKUP(9,'Parameter'!$A$15:$C$26,3,FALSE),0))</f>
        <v/>
      </c>
      <c r="P13" s="33">
        <f>IF($A13="","",$I13+$K13)</f>
        <v/>
      </c>
      <c r="Q13" s="32">
        <f>IF($A13="","",IF($M13&gt;0,$M13,'Parameter'!$B$8))</f>
        <v/>
      </c>
      <c r="R13" s="29" t="n"/>
      <c r="S13" s="28" t="n"/>
      <c r="T13" s="28" t="n"/>
      <c r="U13" s="5" t="n"/>
      <c r="V13" s="33">
        <f>IF($A13="","",IF($U13="Ja",$J13,0))</f>
        <v/>
      </c>
      <c r="W13" s="33">
        <f>IF($A13="","",$V13*$N13)</f>
        <v/>
      </c>
      <c r="X13" s="33">
        <f>IF($A13="","",$V13*$O13)</f>
        <v/>
      </c>
      <c r="Y13" s="33">
        <f>IF($A13="","",$P13*$Q13)</f>
        <v/>
      </c>
      <c r="Z13" s="33">
        <f>IF($A13="","",$W13+$Y13)</f>
        <v/>
      </c>
      <c r="AA13" s="33">
        <f>IF($A13="","",$Z13*$R13)</f>
        <v/>
      </c>
      <c r="AB13" s="33">
        <f>IF($A13="","",$S13-$T13)</f>
        <v/>
      </c>
      <c r="AC13" s="33">
        <f>IF($A13="","",$AB13+$AA13)</f>
        <v/>
      </c>
      <c r="AD13" s="14">
        <f>IF($A13="","",IF($U13&lt;&gt;"Ja","Bescheinigung prüfen",IF($J13&lt;=0,"Kosten erfassen","OK")))</f>
        <v/>
      </c>
    </row>
    <row r="14">
      <c r="A14" s="4" t="n"/>
      <c r="B14" s="4" t="n"/>
      <c r="C14" s="4" t="n"/>
      <c r="D14" s="4" t="n"/>
      <c r="E14" s="4" t="n"/>
      <c r="F14" s="5" t="n"/>
      <c r="G14" s="27" t="n"/>
      <c r="H14" s="27" t="n"/>
      <c r="I14" s="28" t="n"/>
      <c r="J14" s="28" t="n"/>
      <c r="K14" s="28" t="n"/>
      <c r="L14" s="28" t="n"/>
      <c r="M14" s="29" t="n"/>
      <c r="N14" s="30">
        <f>IF($A14="","",IFERROR(VLOOKUP(1,'Parameter'!$A$15:$C$26,2,FALSE),0))</f>
        <v/>
      </c>
      <c r="O14" s="30">
        <f>IF($A14="","",IFERROR(VLOOKUP(9,'Parameter'!$A$15:$C$26,3,FALSE),0))</f>
        <v/>
      </c>
      <c r="P14" s="31">
        <f>IF($A14="","",$I14+$K14)</f>
        <v/>
      </c>
      <c r="Q14" s="30">
        <f>IF($A14="","",IF($M14&gt;0,$M14,'Parameter'!$B$8))</f>
        <v/>
      </c>
      <c r="R14" s="29" t="n"/>
      <c r="S14" s="28" t="n"/>
      <c r="T14" s="28" t="n"/>
      <c r="U14" s="5" t="n"/>
      <c r="V14" s="31">
        <f>IF($A14="","",IF($U14="Ja",$J14,0))</f>
        <v/>
      </c>
      <c r="W14" s="31">
        <f>IF($A14="","",$V14*$N14)</f>
        <v/>
      </c>
      <c r="X14" s="31">
        <f>IF($A14="","",$V14*$O14)</f>
        <v/>
      </c>
      <c r="Y14" s="31">
        <f>IF($A14="","",$P14*$Q14)</f>
        <v/>
      </c>
      <c r="Z14" s="31">
        <f>IF($A14="","",$W14+$Y14)</f>
        <v/>
      </c>
      <c r="AA14" s="31">
        <f>IF($A14="","",$Z14*$R14)</f>
        <v/>
      </c>
      <c r="AB14" s="31">
        <f>IF($A14="","",$S14-$T14)</f>
        <v/>
      </c>
      <c r="AC14" s="31">
        <f>IF($A14="","",$AB14+$AA14)</f>
        <v/>
      </c>
      <c r="AD14" s="11">
        <f>IF($A14="","",IF($U14&lt;&gt;"Ja","Bescheinigung prüfen",IF($J14&lt;=0,"Kosten erfassen","OK")))</f>
        <v/>
      </c>
    </row>
    <row r="15">
      <c r="A15" s="4" t="n"/>
      <c r="B15" s="4" t="n"/>
      <c r="C15" s="4" t="n"/>
      <c r="D15" s="4" t="n"/>
      <c r="E15" s="4" t="n"/>
      <c r="F15" s="5" t="n"/>
      <c r="G15" s="27" t="n"/>
      <c r="H15" s="27" t="n"/>
      <c r="I15" s="28" t="n"/>
      <c r="J15" s="28" t="n"/>
      <c r="K15" s="28" t="n"/>
      <c r="L15" s="28" t="n"/>
      <c r="M15" s="29" t="n"/>
      <c r="N15" s="32">
        <f>IF($A15="","",IFERROR(VLOOKUP(1,'Parameter'!$A$15:$C$26,2,FALSE),0))</f>
        <v/>
      </c>
      <c r="O15" s="32">
        <f>IF($A15="","",IFERROR(VLOOKUP(9,'Parameter'!$A$15:$C$26,3,FALSE),0))</f>
        <v/>
      </c>
      <c r="P15" s="33">
        <f>IF($A15="","",$I15+$K15)</f>
        <v/>
      </c>
      <c r="Q15" s="32">
        <f>IF($A15="","",IF($M15&gt;0,$M15,'Parameter'!$B$8))</f>
        <v/>
      </c>
      <c r="R15" s="29" t="n"/>
      <c r="S15" s="28" t="n"/>
      <c r="T15" s="28" t="n"/>
      <c r="U15" s="5" t="n"/>
      <c r="V15" s="33">
        <f>IF($A15="","",IF($U15="Ja",$J15,0))</f>
        <v/>
      </c>
      <c r="W15" s="33">
        <f>IF($A15="","",$V15*$N15)</f>
        <v/>
      </c>
      <c r="X15" s="33">
        <f>IF($A15="","",$V15*$O15)</f>
        <v/>
      </c>
      <c r="Y15" s="33">
        <f>IF($A15="","",$P15*$Q15)</f>
        <v/>
      </c>
      <c r="Z15" s="33">
        <f>IF($A15="","",$W15+$Y15)</f>
        <v/>
      </c>
      <c r="AA15" s="33">
        <f>IF($A15="","",$Z15*$R15)</f>
        <v/>
      </c>
      <c r="AB15" s="33">
        <f>IF($A15="","",$S15-$T15)</f>
        <v/>
      </c>
      <c r="AC15" s="33">
        <f>IF($A15="","",$AB15+$AA15)</f>
        <v/>
      </c>
      <c r="AD15" s="14">
        <f>IF($A15="","",IF($U15&lt;&gt;"Ja","Bescheinigung prüfen",IF($J15&lt;=0,"Kosten erfassen","OK")))</f>
        <v/>
      </c>
    </row>
    <row r="16">
      <c r="A16" s="4" t="n"/>
      <c r="B16" s="4" t="n"/>
      <c r="C16" s="4" t="n"/>
      <c r="D16" s="4" t="n"/>
      <c r="E16" s="4" t="n"/>
      <c r="F16" s="5" t="n"/>
      <c r="G16" s="27" t="n"/>
      <c r="H16" s="27" t="n"/>
      <c r="I16" s="28" t="n"/>
      <c r="J16" s="28" t="n"/>
      <c r="K16" s="28" t="n"/>
      <c r="L16" s="28" t="n"/>
      <c r="M16" s="29" t="n"/>
      <c r="N16" s="30">
        <f>IF($A16="","",IFERROR(VLOOKUP(1,'Parameter'!$A$15:$C$26,2,FALSE),0))</f>
        <v/>
      </c>
      <c r="O16" s="30">
        <f>IF($A16="","",IFERROR(VLOOKUP(9,'Parameter'!$A$15:$C$26,3,FALSE),0))</f>
        <v/>
      </c>
      <c r="P16" s="31">
        <f>IF($A16="","",$I16+$K16)</f>
        <v/>
      </c>
      <c r="Q16" s="30">
        <f>IF($A16="","",IF($M16&gt;0,$M16,'Parameter'!$B$8))</f>
        <v/>
      </c>
      <c r="R16" s="29" t="n"/>
      <c r="S16" s="28" t="n"/>
      <c r="T16" s="28" t="n"/>
      <c r="U16" s="5" t="n"/>
      <c r="V16" s="31">
        <f>IF($A16="","",IF($U16="Ja",$J16,0))</f>
        <v/>
      </c>
      <c r="W16" s="31">
        <f>IF($A16="","",$V16*$N16)</f>
        <v/>
      </c>
      <c r="X16" s="31">
        <f>IF($A16="","",$V16*$O16)</f>
        <v/>
      </c>
      <c r="Y16" s="31">
        <f>IF($A16="","",$P16*$Q16)</f>
        <v/>
      </c>
      <c r="Z16" s="31">
        <f>IF($A16="","",$W16+$Y16)</f>
        <v/>
      </c>
      <c r="AA16" s="31">
        <f>IF($A16="","",$Z16*$R16)</f>
        <v/>
      </c>
      <c r="AB16" s="31">
        <f>IF($A16="","",$S16-$T16)</f>
        <v/>
      </c>
      <c r="AC16" s="31">
        <f>IF($A16="","",$AB16+$AA16)</f>
        <v/>
      </c>
      <c r="AD16" s="11">
        <f>IF($A16="","",IF($U16&lt;&gt;"Ja","Bescheinigung prüfen",IF($J16&lt;=0,"Kosten erfassen","OK")))</f>
        <v/>
      </c>
    </row>
    <row r="17">
      <c r="A17" s="4" t="n"/>
      <c r="B17" s="4" t="n"/>
      <c r="C17" s="4" t="n"/>
      <c r="D17" s="4" t="n"/>
      <c r="E17" s="4" t="n"/>
      <c r="F17" s="5" t="n"/>
      <c r="G17" s="27" t="n"/>
      <c r="H17" s="27" t="n"/>
      <c r="I17" s="28" t="n"/>
      <c r="J17" s="28" t="n"/>
      <c r="K17" s="28" t="n"/>
      <c r="L17" s="28" t="n"/>
      <c r="M17" s="29" t="n"/>
      <c r="N17" s="32">
        <f>IF($A17="","",IFERROR(VLOOKUP(1,'Parameter'!$A$15:$C$26,2,FALSE),0))</f>
        <v/>
      </c>
      <c r="O17" s="32">
        <f>IF($A17="","",IFERROR(VLOOKUP(9,'Parameter'!$A$15:$C$26,3,FALSE),0))</f>
        <v/>
      </c>
      <c r="P17" s="33">
        <f>IF($A17="","",$I17+$K17)</f>
        <v/>
      </c>
      <c r="Q17" s="32">
        <f>IF($A17="","",IF($M17&gt;0,$M17,'Parameter'!$B$8))</f>
        <v/>
      </c>
      <c r="R17" s="29" t="n"/>
      <c r="S17" s="28" t="n"/>
      <c r="T17" s="28" t="n"/>
      <c r="U17" s="5" t="n"/>
      <c r="V17" s="33">
        <f>IF($A17="","",IF($U17="Ja",$J17,0))</f>
        <v/>
      </c>
      <c r="W17" s="33">
        <f>IF($A17="","",$V17*$N17)</f>
        <v/>
      </c>
      <c r="X17" s="33">
        <f>IF($A17="","",$V17*$O17)</f>
        <v/>
      </c>
      <c r="Y17" s="33">
        <f>IF($A17="","",$P17*$Q17)</f>
        <v/>
      </c>
      <c r="Z17" s="33">
        <f>IF($A17="","",$W17+$Y17)</f>
        <v/>
      </c>
      <c r="AA17" s="33">
        <f>IF($A17="","",$Z17*$R17)</f>
        <v/>
      </c>
      <c r="AB17" s="33">
        <f>IF($A17="","",$S17-$T17)</f>
        <v/>
      </c>
      <c r="AC17" s="33">
        <f>IF($A17="","",$AB17+$AA17)</f>
        <v/>
      </c>
      <c r="AD17" s="14">
        <f>IF($A17="","",IF($U17&lt;&gt;"Ja","Bescheinigung prüfen",IF($J17&lt;=0,"Kosten erfassen","OK")))</f>
        <v/>
      </c>
    </row>
    <row r="18">
      <c r="A18" s="4" t="n"/>
      <c r="B18" s="4" t="n"/>
      <c r="C18" s="4" t="n"/>
      <c r="D18" s="4" t="n"/>
      <c r="E18" s="4" t="n"/>
      <c r="F18" s="5" t="n"/>
      <c r="G18" s="27" t="n"/>
      <c r="H18" s="27" t="n"/>
      <c r="I18" s="28" t="n"/>
      <c r="J18" s="28" t="n"/>
      <c r="K18" s="28" t="n"/>
      <c r="L18" s="28" t="n"/>
      <c r="M18" s="29" t="n"/>
      <c r="N18" s="30">
        <f>IF($A18="","",IFERROR(VLOOKUP(1,'Parameter'!$A$15:$C$26,2,FALSE),0))</f>
        <v/>
      </c>
      <c r="O18" s="30">
        <f>IF($A18="","",IFERROR(VLOOKUP(9,'Parameter'!$A$15:$C$26,3,FALSE),0))</f>
        <v/>
      </c>
      <c r="P18" s="31">
        <f>IF($A18="","",$I18+$K18)</f>
        <v/>
      </c>
      <c r="Q18" s="30">
        <f>IF($A18="","",IF($M18&gt;0,$M18,'Parameter'!$B$8))</f>
        <v/>
      </c>
      <c r="R18" s="29" t="n"/>
      <c r="S18" s="28" t="n"/>
      <c r="T18" s="28" t="n"/>
      <c r="U18" s="5" t="n"/>
      <c r="V18" s="31">
        <f>IF($A18="","",IF($U18="Ja",$J18,0))</f>
        <v/>
      </c>
      <c r="W18" s="31">
        <f>IF($A18="","",$V18*$N18)</f>
        <v/>
      </c>
      <c r="X18" s="31">
        <f>IF($A18="","",$V18*$O18)</f>
        <v/>
      </c>
      <c r="Y18" s="31">
        <f>IF($A18="","",$P18*$Q18)</f>
        <v/>
      </c>
      <c r="Z18" s="31">
        <f>IF($A18="","",$W18+$Y18)</f>
        <v/>
      </c>
      <c r="AA18" s="31">
        <f>IF($A18="","",$Z18*$R18)</f>
        <v/>
      </c>
      <c r="AB18" s="31">
        <f>IF($A18="","",$S18-$T18)</f>
        <v/>
      </c>
      <c r="AC18" s="31">
        <f>IF($A18="","",$AB18+$AA18)</f>
        <v/>
      </c>
      <c r="AD18" s="11">
        <f>IF($A18="","",IF($U18&lt;&gt;"Ja","Bescheinigung prüfen",IF($J18&lt;=0,"Kosten erfassen","OK")))</f>
        <v/>
      </c>
    </row>
    <row r="19">
      <c r="A19" s="4" t="n"/>
      <c r="B19" s="4" t="n"/>
      <c r="C19" s="4" t="n"/>
      <c r="D19" s="4" t="n"/>
      <c r="E19" s="4" t="n"/>
      <c r="F19" s="5" t="n"/>
      <c r="G19" s="27" t="n"/>
      <c r="H19" s="27" t="n"/>
      <c r="I19" s="28" t="n"/>
      <c r="J19" s="28" t="n"/>
      <c r="K19" s="28" t="n"/>
      <c r="L19" s="28" t="n"/>
      <c r="M19" s="29" t="n"/>
      <c r="N19" s="32">
        <f>IF($A19="","",IFERROR(VLOOKUP(1,'Parameter'!$A$15:$C$26,2,FALSE),0))</f>
        <v/>
      </c>
      <c r="O19" s="32">
        <f>IF($A19="","",IFERROR(VLOOKUP(9,'Parameter'!$A$15:$C$26,3,FALSE),0))</f>
        <v/>
      </c>
      <c r="P19" s="33">
        <f>IF($A19="","",$I19+$K19)</f>
        <v/>
      </c>
      <c r="Q19" s="32">
        <f>IF($A19="","",IF($M19&gt;0,$M19,'Parameter'!$B$8))</f>
        <v/>
      </c>
      <c r="R19" s="29" t="n"/>
      <c r="S19" s="28" t="n"/>
      <c r="T19" s="28" t="n"/>
      <c r="U19" s="5" t="n"/>
      <c r="V19" s="33">
        <f>IF($A19="","",IF($U19="Ja",$J19,0))</f>
        <v/>
      </c>
      <c r="W19" s="33">
        <f>IF($A19="","",$V19*$N19)</f>
        <v/>
      </c>
      <c r="X19" s="33">
        <f>IF($A19="","",$V19*$O19)</f>
        <v/>
      </c>
      <c r="Y19" s="33">
        <f>IF($A19="","",$P19*$Q19)</f>
        <v/>
      </c>
      <c r="Z19" s="33">
        <f>IF($A19="","",$W19+$Y19)</f>
        <v/>
      </c>
      <c r="AA19" s="33">
        <f>IF($A19="","",$Z19*$R19)</f>
        <v/>
      </c>
      <c r="AB19" s="33">
        <f>IF($A19="","",$S19-$T19)</f>
        <v/>
      </c>
      <c r="AC19" s="33">
        <f>IF($A19="","",$AB19+$AA19)</f>
        <v/>
      </c>
      <c r="AD19" s="14">
        <f>IF($A19="","",IF($U19&lt;&gt;"Ja","Bescheinigung prüfen",IF($J19&lt;=0,"Kosten erfassen","OK")))</f>
        <v/>
      </c>
    </row>
    <row r="20">
      <c r="A20" s="4" t="n"/>
      <c r="B20" s="4" t="n"/>
      <c r="C20" s="4" t="n"/>
      <c r="D20" s="4" t="n"/>
      <c r="E20" s="4" t="n"/>
      <c r="F20" s="5" t="n"/>
      <c r="G20" s="27" t="n"/>
      <c r="H20" s="27" t="n"/>
      <c r="I20" s="28" t="n"/>
      <c r="J20" s="28" t="n"/>
      <c r="K20" s="28" t="n"/>
      <c r="L20" s="28" t="n"/>
      <c r="M20" s="29" t="n"/>
      <c r="N20" s="30">
        <f>IF($A20="","",IFERROR(VLOOKUP(1,'Parameter'!$A$15:$C$26,2,FALSE),0))</f>
        <v/>
      </c>
      <c r="O20" s="30">
        <f>IF($A20="","",IFERROR(VLOOKUP(9,'Parameter'!$A$15:$C$26,3,FALSE),0))</f>
        <v/>
      </c>
      <c r="P20" s="31">
        <f>IF($A20="","",$I20+$K20)</f>
        <v/>
      </c>
      <c r="Q20" s="30">
        <f>IF($A20="","",IF($M20&gt;0,$M20,'Parameter'!$B$8))</f>
        <v/>
      </c>
      <c r="R20" s="29" t="n"/>
      <c r="S20" s="28" t="n"/>
      <c r="T20" s="28" t="n"/>
      <c r="U20" s="5" t="n"/>
      <c r="V20" s="31">
        <f>IF($A20="","",IF($U20="Ja",$J20,0))</f>
        <v/>
      </c>
      <c r="W20" s="31">
        <f>IF($A20="","",$V20*$N20)</f>
        <v/>
      </c>
      <c r="X20" s="31">
        <f>IF($A20="","",$V20*$O20)</f>
        <v/>
      </c>
      <c r="Y20" s="31">
        <f>IF($A20="","",$P20*$Q20)</f>
        <v/>
      </c>
      <c r="Z20" s="31">
        <f>IF($A20="","",$W20+$Y20)</f>
        <v/>
      </c>
      <c r="AA20" s="31">
        <f>IF($A20="","",$Z20*$R20)</f>
        <v/>
      </c>
      <c r="AB20" s="31">
        <f>IF($A20="","",$S20-$T20)</f>
        <v/>
      </c>
      <c r="AC20" s="31">
        <f>IF($A20="","",$AB20+$AA20)</f>
        <v/>
      </c>
      <c r="AD20" s="11">
        <f>IF($A20="","",IF($U20&lt;&gt;"Ja","Bescheinigung prüfen",IF($J20&lt;=0,"Kosten erfassen","OK")))</f>
        <v/>
      </c>
    </row>
    <row r="21">
      <c r="A21" s="4" t="n"/>
      <c r="B21" s="4" t="n"/>
      <c r="C21" s="4" t="n"/>
      <c r="D21" s="4" t="n"/>
      <c r="E21" s="4" t="n"/>
      <c r="F21" s="5" t="n"/>
      <c r="G21" s="27" t="n"/>
      <c r="H21" s="27" t="n"/>
      <c r="I21" s="28" t="n"/>
      <c r="J21" s="28" t="n"/>
      <c r="K21" s="28" t="n"/>
      <c r="L21" s="28" t="n"/>
      <c r="M21" s="29" t="n"/>
      <c r="N21" s="32">
        <f>IF($A21="","",IFERROR(VLOOKUP(1,'Parameter'!$A$15:$C$26,2,FALSE),0))</f>
        <v/>
      </c>
      <c r="O21" s="32">
        <f>IF($A21="","",IFERROR(VLOOKUP(9,'Parameter'!$A$15:$C$26,3,FALSE),0))</f>
        <v/>
      </c>
      <c r="P21" s="33">
        <f>IF($A21="","",$I21+$K21)</f>
        <v/>
      </c>
      <c r="Q21" s="32">
        <f>IF($A21="","",IF($M21&gt;0,$M21,'Parameter'!$B$8))</f>
        <v/>
      </c>
      <c r="R21" s="29" t="n"/>
      <c r="S21" s="28" t="n"/>
      <c r="T21" s="28" t="n"/>
      <c r="U21" s="5" t="n"/>
      <c r="V21" s="33">
        <f>IF($A21="","",IF($U21="Ja",$J21,0))</f>
        <v/>
      </c>
      <c r="W21" s="33">
        <f>IF($A21="","",$V21*$N21)</f>
        <v/>
      </c>
      <c r="X21" s="33">
        <f>IF($A21="","",$V21*$O21)</f>
        <v/>
      </c>
      <c r="Y21" s="33">
        <f>IF($A21="","",$P21*$Q21)</f>
        <v/>
      </c>
      <c r="Z21" s="33">
        <f>IF($A21="","",$W21+$Y21)</f>
        <v/>
      </c>
      <c r="AA21" s="33">
        <f>IF($A21="","",$Z21*$R21)</f>
        <v/>
      </c>
      <c r="AB21" s="33">
        <f>IF($A21="","",$S21-$T21)</f>
        <v/>
      </c>
      <c r="AC21" s="33">
        <f>IF($A21="","",$AB21+$AA21)</f>
        <v/>
      </c>
      <c r="AD21" s="14">
        <f>IF($A21="","",IF($U21&lt;&gt;"Ja","Bescheinigung prüfen",IF($J21&lt;=0,"Kosten erfassen","OK")))</f>
        <v/>
      </c>
    </row>
    <row r="22">
      <c r="A22" s="4" t="n"/>
      <c r="B22" s="4" t="n"/>
      <c r="C22" s="4" t="n"/>
      <c r="D22" s="4" t="n"/>
      <c r="E22" s="4" t="n"/>
      <c r="F22" s="5" t="n"/>
      <c r="G22" s="27" t="n"/>
      <c r="H22" s="27" t="n"/>
      <c r="I22" s="28" t="n"/>
      <c r="J22" s="28" t="n"/>
      <c r="K22" s="28" t="n"/>
      <c r="L22" s="28" t="n"/>
      <c r="M22" s="29" t="n"/>
      <c r="N22" s="30">
        <f>IF($A22="","",IFERROR(VLOOKUP(1,'Parameter'!$A$15:$C$26,2,FALSE),0))</f>
        <v/>
      </c>
      <c r="O22" s="30">
        <f>IF($A22="","",IFERROR(VLOOKUP(9,'Parameter'!$A$15:$C$26,3,FALSE),0))</f>
        <v/>
      </c>
      <c r="P22" s="31">
        <f>IF($A22="","",$I22+$K22)</f>
        <v/>
      </c>
      <c r="Q22" s="30">
        <f>IF($A22="","",IF($M22&gt;0,$M22,'Parameter'!$B$8))</f>
        <v/>
      </c>
      <c r="R22" s="29" t="n"/>
      <c r="S22" s="28" t="n"/>
      <c r="T22" s="28" t="n"/>
      <c r="U22" s="5" t="n"/>
      <c r="V22" s="31">
        <f>IF($A22="","",IF($U22="Ja",$J22,0))</f>
        <v/>
      </c>
      <c r="W22" s="31">
        <f>IF($A22="","",$V22*$N22)</f>
        <v/>
      </c>
      <c r="X22" s="31">
        <f>IF($A22="","",$V22*$O22)</f>
        <v/>
      </c>
      <c r="Y22" s="31">
        <f>IF($A22="","",$P22*$Q22)</f>
        <v/>
      </c>
      <c r="Z22" s="31">
        <f>IF($A22="","",$W22+$Y22)</f>
        <v/>
      </c>
      <c r="AA22" s="31">
        <f>IF($A22="","",$Z22*$R22)</f>
        <v/>
      </c>
      <c r="AB22" s="31">
        <f>IF($A22="","",$S22-$T22)</f>
        <v/>
      </c>
      <c r="AC22" s="31">
        <f>IF($A22="","",$AB22+$AA22)</f>
        <v/>
      </c>
      <c r="AD22" s="11">
        <f>IF($A22="","",IF($U22&lt;&gt;"Ja","Bescheinigung prüfen",IF($J22&lt;=0,"Kosten erfassen","OK")))</f>
        <v/>
      </c>
    </row>
    <row r="23">
      <c r="A23" s="4" t="n"/>
      <c r="B23" s="4" t="n"/>
      <c r="C23" s="4" t="n"/>
      <c r="D23" s="4" t="n"/>
      <c r="E23" s="4" t="n"/>
      <c r="F23" s="5" t="n"/>
      <c r="G23" s="27" t="n"/>
      <c r="H23" s="27" t="n"/>
      <c r="I23" s="28" t="n"/>
      <c r="J23" s="28" t="n"/>
      <c r="K23" s="28" t="n"/>
      <c r="L23" s="28" t="n"/>
      <c r="M23" s="29" t="n"/>
      <c r="N23" s="32">
        <f>IF($A23="","",IFERROR(VLOOKUP(1,'Parameter'!$A$15:$C$26,2,FALSE),0))</f>
        <v/>
      </c>
      <c r="O23" s="32">
        <f>IF($A23="","",IFERROR(VLOOKUP(9,'Parameter'!$A$15:$C$26,3,FALSE),0))</f>
        <v/>
      </c>
      <c r="P23" s="33">
        <f>IF($A23="","",$I23+$K23)</f>
        <v/>
      </c>
      <c r="Q23" s="32">
        <f>IF($A23="","",IF($M23&gt;0,$M23,'Parameter'!$B$8))</f>
        <v/>
      </c>
      <c r="R23" s="29" t="n"/>
      <c r="S23" s="28" t="n"/>
      <c r="T23" s="28" t="n"/>
      <c r="U23" s="5" t="n"/>
      <c r="V23" s="33">
        <f>IF($A23="","",IF($U23="Ja",$J23,0))</f>
        <v/>
      </c>
      <c r="W23" s="33">
        <f>IF($A23="","",$V23*$N23)</f>
        <v/>
      </c>
      <c r="X23" s="33">
        <f>IF($A23="","",$V23*$O23)</f>
        <v/>
      </c>
      <c r="Y23" s="33">
        <f>IF($A23="","",$P23*$Q23)</f>
        <v/>
      </c>
      <c r="Z23" s="33">
        <f>IF($A23="","",$W23+$Y23)</f>
        <v/>
      </c>
      <c r="AA23" s="33">
        <f>IF($A23="","",$Z23*$R23)</f>
        <v/>
      </c>
      <c r="AB23" s="33">
        <f>IF($A23="","",$S23-$T23)</f>
        <v/>
      </c>
      <c r="AC23" s="33">
        <f>IF($A23="","",$AB23+$AA23)</f>
        <v/>
      </c>
      <c r="AD23" s="14">
        <f>IF($A23="","",IF($U23&lt;&gt;"Ja","Bescheinigung prüfen",IF($J23&lt;=0,"Kosten erfassen","OK")))</f>
        <v/>
      </c>
    </row>
    <row r="24">
      <c r="A24" s="4" t="n"/>
      <c r="B24" s="4" t="n"/>
      <c r="C24" s="4" t="n"/>
      <c r="D24" s="4" t="n"/>
      <c r="E24" s="4" t="n"/>
      <c r="F24" s="5" t="n"/>
      <c r="G24" s="27" t="n"/>
      <c r="H24" s="27" t="n"/>
      <c r="I24" s="28" t="n"/>
      <c r="J24" s="28" t="n"/>
      <c r="K24" s="28" t="n"/>
      <c r="L24" s="28" t="n"/>
      <c r="M24" s="29" t="n"/>
      <c r="N24" s="30">
        <f>IF($A24="","",IFERROR(VLOOKUP(1,'Parameter'!$A$15:$C$26,2,FALSE),0))</f>
        <v/>
      </c>
      <c r="O24" s="30">
        <f>IF($A24="","",IFERROR(VLOOKUP(9,'Parameter'!$A$15:$C$26,3,FALSE),0))</f>
        <v/>
      </c>
      <c r="P24" s="31">
        <f>IF($A24="","",$I24+$K24)</f>
        <v/>
      </c>
      <c r="Q24" s="30">
        <f>IF($A24="","",IF($M24&gt;0,$M24,'Parameter'!$B$8))</f>
        <v/>
      </c>
      <c r="R24" s="29" t="n"/>
      <c r="S24" s="28" t="n"/>
      <c r="T24" s="28" t="n"/>
      <c r="U24" s="5" t="n"/>
      <c r="V24" s="31">
        <f>IF($A24="","",IF($U24="Ja",$J24,0))</f>
        <v/>
      </c>
      <c r="W24" s="31">
        <f>IF($A24="","",$V24*$N24)</f>
        <v/>
      </c>
      <c r="X24" s="31">
        <f>IF($A24="","",$V24*$O24)</f>
        <v/>
      </c>
      <c r="Y24" s="31">
        <f>IF($A24="","",$P24*$Q24)</f>
        <v/>
      </c>
      <c r="Z24" s="31">
        <f>IF($A24="","",$W24+$Y24)</f>
        <v/>
      </c>
      <c r="AA24" s="31">
        <f>IF($A24="","",$Z24*$R24)</f>
        <v/>
      </c>
      <c r="AB24" s="31">
        <f>IF($A24="","",$S24-$T24)</f>
        <v/>
      </c>
      <c r="AC24" s="31">
        <f>IF($A24="","",$AB24+$AA24)</f>
        <v/>
      </c>
      <c r="AD24" s="11">
        <f>IF($A24="","",IF($U24&lt;&gt;"Ja","Bescheinigung prüfen",IF($J24&lt;=0,"Kosten erfassen","OK")))</f>
        <v/>
      </c>
    </row>
    <row r="25">
      <c r="A25" s="4" t="n"/>
      <c r="B25" s="4" t="n"/>
      <c r="C25" s="4" t="n"/>
      <c r="D25" s="4" t="n"/>
      <c r="E25" s="4" t="n"/>
      <c r="F25" s="5" t="n"/>
      <c r="G25" s="27" t="n"/>
      <c r="H25" s="27" t="n"/>
      <c r="I25" s="28" t="n"/>
      <c r="J25" s="28" t="n"/>
      <c r="K25" s="28" t="n"/>
      <c r="L25" s="28" t="n"/>
      <c r="M25" s="29" t="n"/>
      <c r="N25" s="32">
        <f>IF($A25="","",IFERROR(VLOOKUP(1,'Parameter'!$A$15:$C$26,2,FALSE),0))</f>
        <v/>
      </c>
      <c r="O25" s="32">
        <f>IF($A25="","",IFERROR(VLOOKUP(9,'Parameter'!$A$15:$C$26,3,FALSE),0))</f>
        <v/>
      </c>
      <c r="P25" s="33">
        <f>IF($A25="","",$I25+$K25)</f>
        <v/>
      </c>
      <c r="Q25" s="32">
        <f>IF($A25="","",IF($M25&gt;0,$M25,'Parameter'!$B$8))</f>
        <v/>
      </c>
      <c r="R25" s="29" t="n"/>
      <c r="S25" s="28" t="n"/>
      <c r="T25" s="28" t="n"/>
      <c r="U25" s="5" t="n"/>
      <c r="V25" s="33">
        <f>IF($A25="","",IF($U25="Ja",$J25,0))</f>
        <v/>
      </c>
      <c r="W25" s="33">
        <f>IF($A25="","",$V25*$N25)</f>
        <v/>
      </c>
      <c r="X25" s="33">
        <f>IF($A25="","",$V25*$O25)</f>
        <v/>
      </c>
      <c r="Y25" s="33">
        <f>IF($A25="","",$P25*$Q25)</f>
        <v/>
      </c>
      <c r="Z25" s="33">
        <f>IF($A25="","",$W25+$Y25)</f>
        <v/>
      </c>
      <c r="AA25" s="33">
        <f>IF($A25="","",$Z25*$R25)</f>
        <v/>
      </c>
      <c r="AB25" s="33">
        <f>IF($A25="","",$S25-$T25)</f>
        <v/>
      </c>
      <c r="AC25" s="33">
        <f>IF($A25="","",$AB25+$AA25)</f>
        <v/>
      </c>
      <c r="AD25" s="14">
        <f>IF($A25="","",IF($U25&lt;&gt;"Ja","Bescheinigung prüfen",IF($J25&lt;=0,"Kosten erfassen","OK")))</f>
        <v/>
      </c>
    </row>
    <row r="26">
      <c r="A26" s="4" t="n"/>
      <c r="B26" s="4" t="n"/>
      <c r="C26" s="4" t="n"/>
      <c r="D26" s="4" t="n"/>
      <c r="E26" s="4" t="n"/>
      <c r="F26" s="5" t="n"/>
      <c r="G26" s="27" t="n"/>
      <c r="H26" s="27" t="n"/>
      <c r="I26" s="28" t="n"/>
      <c r="J26" s="28" t="n"/>
      <c r="K26" s="28" t="n"/>
      <c r="L26" s="28" t="n"/>
      <c r="M26" s="29" t="n"/>
      <c r="N26" s="30">
        <f>IF($A26="","",IFERROR(VLOOKUP(1,'Parameter'!$A$15:$C$26,2,FALSE),0))</f>
        <v/>
      </c>
      <c r="O26" s="30">
        <f>IF($A26="","",IFERROR(VLOOKUP(9,'Parameter'!$A$15:$C$26,3,FALSE),0))</f>
        <v/>
      </c>
      <c r="P26" s="31">
        <f>IF($A26="","",$I26+$K26)</f>
        <v/>
      </c>
      <c r="Q26" s="30">
        <f>IF($A26="","",IF($M26&gt;0,$M26,'Parameter'!$B$8))</f>
        <v/>
      </c>
      <c r="R26" s="29" t="n"/>
      <c r="S26" s="28" t="n"/>
      <c r="T26" s="28" t="n"/>
      <c r="U26" s="5" t="n"/>
      <c r="V26" s="31">
        <f>IF($A26="","",IF($U26="Ja",$J26,0))</f>
        <v/>
      </c>
      <c r="W26" s="31">
        <f>IF($A26="","",$V26*$N26)</f>
        <v/>
      </c>
      <c r="X26" s="31">
        <f>IF($A26="","",$V26*$O26)</f>
        <v/>
      </c>
      <c r="Y26" s="31">
        <f>IF($A26="","",$P26*$Q26)</f>
        <v/>
      </c>
      <c r="Z26" s="31">
        <f>IF($A26="","",$W26+$Y26)</f>
        <v/>
      </c>
      <c r="AA26" s="31">
        <f>IF($A26="","",$Z26*$R26)</f>
        <v/>
      </c>
      <c r="AB26" s="31">
        <f>IF($A26="","",$S26-$T26)</f>
        <v/>
      </c>
      <c r="AC26" s="31">
        <f>IF($A26="","",$AB26+$AA26)</f>
        <v/>
      </c>
      <c r="AD26" s="11">
        <f>IF($A26="","",IF($U26&lt;&gt;"Ja","Bescheinigung prüfen",IF($J26&lt;=0,"Kosten erfassen","OK")))</f>
        <v/>
      </c>
    </row>
    <row r="27">
      <c r="A27" s="4" t="n"/>
      <c r="B27" s="4" t="n"/>
      <c r="C27" s="4" t="n"/>
      <c r="D27" s="4" t="n"/>
      <c r="E27" s="4" t="n"/>
      <c r="F27" s="5" t="n"/>
      <c r="G27" s="27" t="n"/>
      <c r="H27" s="27" t="n"/>
      <c r="I27" s="28" t="n"/>
      <c r="J27" s="28" t="n"/>
      <c r="K27" s="28" t="n"/>
      <c r="L27" s="28" t="n"/>
      <c r="M27" s="29" t="n"/>
      <c r="N27" s="32">
        <f>IF($A27="","",IFERROR(VLOOKUP(1,'Parameter'!$A$15:$C$26,2,FALSE),0))</f>
        <v/>
      </c>
      <c r="O27" s="32">
        <f>IF($A27="","",IFERROR(VLOOKUP(9,'Parameter'!$A$15:$C$26,3,FALSE),0))</f>
        <v/>
      </c>
      <c r="P27" s="33">
        <f>IF($A27="","",$I27+$K27)</f>
        <v/>
      </c>
      <c r="Q27" s="32">
        <f>IF($A27="","",IF($M27&gt;0,$M27,'Parameter'!$B$8))</f>
        <v/>
      </c>
      <c r="R27" s="29" t="n"/>
      <c r="S27" s="28" t="n"/>
      <c r="T27" s="28" t="n"/>
      <c r="U27" s="5" t="n"/>
      <c r="V27" s="33">
        <f>IF($A27="","",IF($U27="Ja",$J27,0))</f>
        <v/>
      </c>
      <c r="W27" s="33">
        <f>IF($A27="","",$V27*$N27)</f>
        <v/>
      </c>
      <c r="X27" s="33">
        <f>IF($A27="","",$V27*$O27)</f>
        <v/>
      </c>
      <c r="Y27" s="33">
        <f>IF($A27="","",$P27*$Q27)</f>
        <v/>
      </c>
      <c r="Z27" s="33">
        <f>IF($A27="","",$W27+$Y27)</f>
        <v/>
      </c>
      <c r="AA27" s="33">
        <f>IF($A27="","",$Z27*$R27)</f>
        <v/>
      </c>
      <c r="AB27" s="33">
        <f>IF($A27="","",$S27-$T27)</f>
        <v/>
      </c>
      <c r="AC27" s="33">
        <f>IF($A27="","",$AB27+$AA27)</f>
        <v/>
      </c>
      <c r="AD27" s="14">
        <f>IF($A27="","",IF($U27&lt;&gt;"Ja","Bescheinigung prüfen",IF($J27&lt;=0,"Kosten erfassen","OK")))</f>
        <v/>
      </c>
    </row>
    <row r="28">
      <c r="A28" s="4" t="n"/>
      <c r="B28" s="4" t="n"/>
      <c r="C28" s="4" t="n"/>
      <c r="D28" s="4" t="n"/>
      <c r="E28" s="4" t="n"/>
      <c r="F28" s="5" t="n"/>
      <c r="G28" s="27" t="n"/>
      <c r="H28" s="27" t="n"/>
      <c r="I28" s="28" t="n"/>
      <c r="J28" s="28" t="n"/>
      <c r="K28" s="28" t="n"/>
      <c r="L28" s="28" t="n"/>
      <c r="M28" s="29" t="n"/>
      <c r="N28" s="30">
        <f>IF($A28="","",IFERROR(VLOOKUP(1,'Parameter'!$A$15:$C$26,2,FALSE),0))</f>
        <v/>
      </c>
      <c r="O28" s="30">
        <f>IF($A28="","",IFERROR(VLOOKUP(9,'Parameter'!$A$15:$C$26,3,FALSE),0))</f>
        <v/>
      </c>
      <c r="P28" s="31">
        <f>IF($A28="","",$I28+$K28)</f>
        <v/>
      </c>
      <c r="Q28" s="30">
        <f>IF($A28="","",IF($M28&gt;0,$M28,'Parameter'!$B$8))</f>
        <v/>
      </c>
      <c r="R28" s="29" t="n"/>
      <c r="S28" s="28" t="n"/>
      <c r="T28" s="28" t="n"/>
      <c r="U28" s="5" t="n"/>
      <c r="V28" s="31">
        <f>IF($A28="","",IF($U28="Ja",$J28,0))</f>
        <v/>
      </c>
      <c r="W28" s="31">
        <f>IF($A28="","",$V28*$N28)</f>
        <v/>
      </c>
      <c r="X28" s="31">
        <f>IF($A28="","",$V28*$O28)</f>
        <v/>
      </c>
      <c r="Y28" s="31">
        <f>IF($A28="","",$P28*$Q28)</f>
        <v/>
      </c>
      <c r="Z28" s="31">
        <f>IF($A28="","",$W28+$Y28)</f>
        <v/>
      </c>
      <c r="AA28" s="31">
        <f>IF($A28="","",$Z28*$R28)</f>
        <v/>
      </c>
      <c r="AB28" s="31">
        <f>IF($A28="","",$S28-$T28)</f>
        <v/>
      </c>
      <c r="AC28" s="31">
        <f>IF($A28="","",$AB28+$AA28)</f>
        <v/>
      </c>
      <c r="AD28" s="11">
        <f>IF($A28="","",IF($U28&lt;&gt;"Ja","Bescheinigung prüfen",IF($J28&lt;=0,"Kosten erfassen","OK")))</f>
        <v/>
      </c>
    </row>
    <row r="29">
      <c r="A29" s="4" t="n"/>
      <c r="B29" s="4" t="n"/>
      <c r="C29" s="4" t="n"/>
      <c r="D29" s="4" t="n"/>
      <c r="E29" s="4" t="n"/>
      <c r="F29" s="5" t="n"/>
      <c r="G29" s="27" t="n"/>
      <c r="H29" s="27" t="n"/>
      <c r="I29" s="28" t="n"/>
      <c r="J29" s="28" t="n"/>
      <c r="K29" s="28" t="n"/>
      <c r="L29" s="28" t="n"/>
      <c r="M29" s="29" t="n"/>
      <c r="N29" s="32">
        <f>IF($A29="","",IFERROR(VLOOKUP(1,'Parameter'!$A$15:$C$26,2,FALSE),0))</f>
        <v/>
      </c>
      <c r="O29" s="32">
        <f>IF($A29="","",IFERROR(VLOOKUP(9,'Parameter'!$A$15:$C$26,3,FALSE),0))</f>
        <v/>
      </c>
      <c r="P29" s="33">
        <f>IF($A29="","",$I29+$K29)</f>
        <v/>
      </c>
      <c r="Q29" s="32">
        <f>IF($A29="","",IF($M29&gt;0,$M29,'Parameter'!$B$8))</f>
        <v/>
      </c>
      <c r="R29" s="29" t="n"/>
      <c r="S29" s="28" t="n"/>
      <c r="T29" s="28" t="n"/>
      <c r="U29" s="5" t="n"/>
      <c r="V29" s="33">
        <f>IF($A29="","",IF($U29="Ja",$J29,0))</f>
        <v/>
      </c>
      <c r="W29" s="33">
        <f>IF($A29="","",$V29*$N29)</f>
        <v/>
      </c>
      <c r="X29" s="33">
        <f>IF($A29="","",$V29*$O29)</f>
        <v/>
      </c>
      <c r="Y29" s="33">
        <f>IF($A29="","",$P29*$Q29)</f>
        <v/>
      </c>
      <c r="Z29" s="33">
        <f>IF($A29="","",$W29+$Y29)</f>
        <v/>
      </c>
      <c r="AA29" s="33">
        <f>IF($A29="","",$Z29*$R29)</f>
        <v/>
      </c>
      <c r="AB29" s="33">
        <f>IF($A29="","",$S29-$T29)</f>
        <v/>
      </c>
      <c r="AC29" s="33">
        <f>IF($A29="","",$AB29+$AA29)</f>
        <v/>
      </c>
      <c r="AD29" s="14">
        <f>IF($A29="","",IF($U29&lt;&gt;"Ja","Bescheinigung prüfen",IF($J29&lt;=0,"Kosten erfassen","OK")))</f>
        <v/>
      </c>
    </row>
    <row r="30">
      <c r="A30" s="4" t="n"/>
      <c r="B30" s="4" t="n"/>
      <c r="C30" s="4" t="n"/>
      <c r="D30" s="4" t="n"/>
      <c r="E30" s="4" t="n"/>
      <c r="F30" s="5" t="n"/>
      <c r="G30" s="27" t="n"/>
      <c r="H30" s="27" t="n"/>
      <c r="I30" s="28" t="n"/>
      <c r="J30" s="28" t="n"/>
      <c r="K30" s="28" t="n"/>
      <c r="L30" s="28" t="n"/>
      <c r="M30" s="29" t="n"/>
      <c r="N30" s="30">
        <f>IF($A30="","",IFERROR(VLOOKUP(1,'Parameter'!$A$15:$C$26,2,FALSE),0))</f>
        <v/>
      </c>
      <c r="O30" s="30">
        <f>IF($A30="","",IFERROR(VLOOKUP(9,'Parameter'!$A$15:$C$26,3,FALSE),0))</f>
        <v/>
      </c>
      <c r="P30" s="31">
        <f>IF($A30="","",$I30+$K30)</f>
        <v/>
      </c>
      <c r="Q30" s="30">
        <f>IF($A30="","",IF($M30&gt;0,$M30,'Parameter'!$B$8))</f>
        <v/>
      </c>
      <c r="R30" s="29" t="n"/>
      <c r="S30" s="28" t="n"/>
      <c r="T30" s="28" t="n"/>
      <c r="U30" s="5" t="n"/>
      <c r="V30" s="31">
        <f>IF($A30="","",IF($U30="Ja",$J30,0))</f>
        <v/>
      </c>
      <c r="W30" s="31">
        <f>IF($A30="","",$V30*$N30)</f>
        <v/>
      </c>
      <c r="X30" s="31">
        <f>IF($A30="","",$V30*$O30)</f>
        <v/>
      </c>
      <c r="Y30" s="31">
        <f>IF($A30="","",$P30*$Q30)</f>
        <v/>
      </c>
      <c r="Z30" s="31">
        <f>IF($A30="","",$W30+$Y30)</f>
        <v/>
      </c>
      <c r="AA30" s="31">
        <f>IF($A30="","",$Z30*$R30)</f>
        <v/>
      </c>
      <c r="AB30" s="31">
        <f>IF($A30="","",$S30-$T30)</f>
        <v/>
      </c>
      <c r="AC30" s="31">
        <f>IF($A30="","",$AB30+$AA30)</f>
        <v/>
      </c>
      <c r="AD30" s="11">
        <f>IF($A30="","",IF($U30&lt;&gt;"Ja","Bescheinigung prüfen",IF($J30&lt;=0,"Kosten erfassen","OK")))</f>
        <v/>
      </c>
    </row>
    <row r="31">
      <c r="A31" s="4" t="n"/>
      <c r="B31" s="4" t="n"/>
      <c r="C31" s="4" t="n"/>
      <c r="D31" s="4" t="n"/>
      <c r="E31" s="4" t="n"/>
      <c r="F31" s="5" t="n"/>
      <c r="G31" s="27" t="n"/>
      <c r="H31" s="27" t="n"/>
      <c r="I31" s="28" t="n"/>
      <c r="J31" s="28" t="n"/>
      <c r="K31" s="28" t="n"/>
      <c r="L31" s="28" t="n"/>
      <c r="M31" s="29" t="n"/>
      <c r="N31" s="32">
        <f>IF($A31="","",IFERROR(VLOOKUP(1,'Parameter'!$A$15:$C$26,2,FALSE),0))</f>
        <v/>
      </c>
      <c r="O31" s="32">
        <f>IF($A31="","",IFERROR(VLOOKUP(9,'Parameter'!$A$15:$C$26,3,FALSE),0))</f>
        <v/>
      </c>
      <c r="P31" s="33">
        <f>IF($A31="","",$I31+$K31)</f>
        <v/>
      </c>
      <c r="Q31" s="32">
        <f>IF($A31="","",IF($M31&gt;0,$M31,'Parameter'!$B$8))</f>
        <v/>
      </c>
      <c r="R31" s="29" t="n"/>
      <c r="S31" s="28" t="n"/>
      <c r="T31" s="28" t="n"/>
      <c r="U31" s="5" t="n"/>
      <c r="V31" s="33">
        <f>IF($A31="","",IF($U31="Ja",$J31,0))</f>
        <v/>
      </c>
      <c r="W31" s="33">
        <f>IF($A31="","",$V31*$N31)</f>
        <v/>
      </c>
      <c r="X31" s="33">
        <f>IF($A31="","",$V31*$O31)</f>
        <v/>
      </c>
      <c r="Y31" s="33">
        <f>IF($A31="","",$P31*$Q31)</f>
        <v/>
      </c>
      <c r="Z31" s="33">
        <f>IF($A31="","",$W31+$Y31)</f>
        <v/>
      </c>
      <c r="AA31" s="33">
        <f>IF($A31="","",$Z31*$R31)</f>
        <v/>
      </c>
      <c r="AB31" s="33">
        <f>IF($A31="","",$S31-$T31)</f>
        <v/>
      </c>
      <c r="AC31" s="33">
        <f>IF($A31="","",$AB31+$AA31)</f>
        <v/>
      </c>
      <c r="AD31" s="14">
        <f>IF($A31="","",IF($U31&lt;&gt;"Ja","Bescheinigung prüfen",IF($J31&lt;=0,"Kosten erfassen","OK")))</f>
        <v/>
      </c>
    </row>
    <row r="32">
      <c r="A32" s="4" t="n"/>
      <c r="B32" s="4" t="n"/>
      <c r="C32" s="4" t="n"/>
      <c r="D32" s="4" t="n"/>
      <c r="E32" s="4" t="n"/>
      <c r="F32" s="5" t="n"/>
      <c r="G32" s="27" t="n"/>
      <c r="H32" s="27" t="n"/>
      <c r="I32" s="28" t="n"/>
      <c r="J32" s="28" t="n"/>
      <c r="K32" s="28" t="n"/>
      <c r="L32" s="28" t="n"/>
      <c r="M32" s="29" t="n"/>
      <c r="N32" s="30">
        <f>IF($A32="","",IFERROR(VLOOKUP(1,'Parameter'!$A$15:$C$26,2,FALSE),0))</f>
        <v/>
      </c>
      <c r="O32" s="30">
        <f>IF($A32="","",IFERROR(VLOOKUP(9,'Parameter'!$A$15:$C$26,3,FALSE),0))</f>
        <v/>
      </c>
      <c r="P32" s="31">
        <f>IF($A32="","",$I32+$K32)</f>
        <v/>
      </c>
      <c r="Q32" s="30">
        <f>IF($A32="","",IF($M32&gt;0,$M32,'Parameter'!$B$8))</f>
        <v/>
      </c>
      <c r="R32" s="29" t="n"/>
      <c r="S32" s="28" t="n"/>
      <c r="T32" s="28" t="n"/>
      <c r="U32" s="5" t="n"/>
      <c r="V32" s="31">
        <f>IF($A32="","",IF($U32="Ja",$J32,0))</f>
        <v/>
      </c>
      <c r="W32" s="31">
        <f>IF($A32="","",$V32*$N32)</f>
        <v/>
      </c>
      <c r="X32" s="31">
        <f>IF($A32="","",$V32*$O32)</f>
        <v/>
      </c>
      <c r="Y32" s="31">
        <f>IF($A32="","",$P32*$Q32)</f>
        <v/>
      </c>
      <c r="Z32" s="31">
        <f>IF($A32="","",$W32+$Y32)</f>
        <v/>
      </c>
      <c r="AA32" s="31">
        <f>IF($A32="","",$Z32*$R32)</f>
        <v/>
      </c>
      <c r="AB32" s="31">
        <f>IF($A32="","",$S32-$T32)</f>
        <v/>
      </c>
      <c r="AC32" s="31">
        <f>IF($A32="","",$AB32+$AA32)</f>
        <v/>
      </c>
      <c r="AD32" s="11">
        <f>IF($A32="","",IF($U32&lt;&gt;"Ja","Bescheinigung prüfen",IF($J32&lt;=0,"Kosten erfassen","OK")))</f>
        <v/>
      </c>
    </row>
    <row r="33">
      <c r="A33" s="4" t="n"/>
      <c r="B33" s="4" t="n"/>
      <c r="C33" s="4" t="n"/>
      <c r="D33" s="4" t="n"/>
      <c r="E33" s="4" t="n"/>
      <c r="F33" s="5" t="n"/>
      <c r="G33" s="27" t="n"/>
      <c r="H33" s="27" t="n"/>
      <c r="I33" s="28" t="n"/>
      <c r="J33" s="28" t="n"/>
      <c r="K33" s="28" t="n"/>
      <c r="L33" s="28" t="n"/>
      <c r="M33" s="29" t="n"/>
      <c r="N33" s="32">
        <f>IF($A33="","",IFERROR(VLOOKUP(1,'Parameter'!$A$15:$C$26,2,FALSE),0))</f>
        <v/>
      </c>
      <c r="O33" s="32">
        <f>IF($A33="","",IFERROR(VLOOKUP(9,'Parameter'!$A$15:$C$26,3,FALSE),0))</f>
        <v/>
      </c>
      <c r="P33" s="33">
        <f>IF($A33="","",$I33+$K33)</f>
        <v/>
      </c>
      <c r="Q33" s="32">
        <f>IF($A33="","",IF($M33&gt;0,$M33,'Parameter'!$B$8))</f>
        <v/>
      </c>
      <c r="R33" s="29" t="n"/>
      <c r="S33" s="28" t="n"/>
      <c r="T33" s="28" t="n"/>
      <c r="U33" s="5" t="n"/>
      <c r="V33" s="33">
        <f>IF($A33="","",IF($U33="Ja",$J33,0))</f>
        <v/>
      </c>
      <c r="W33" s="33">
        <f>IF($A33="","",$V33*$N33)</f>
        <v/>
      </c>
      <c r="X33" s="33">
        <f>IF($A33="","",$V33*$O33)</f>
        <v/>
      </c>
      <c r="Y33" s="33">
        <f>IF($A33="","",$P33*$Q33)</f>
        <v/>
      </c>
      <c r="Z33" s="33">
        <f>IF($A33="","",$W33+$Y33)</f>
        <v/>
      </c>
      <c r="AA33" s="33">
        <f>IF($A33="","",$Z33*$R33)</f>
        <v/>
      </c>
      <c r="AB33" s="33">
        <f>IF($A33="","",$S33-$T33)</f>
        <v/>
      </c>
      <c r="AC33" s="33">
        <f>IF($A33="","",$AB33+$AA33)</f>
        <v/>
      </c>
      <c r="AD33" s="14">
        <f>IF($A33="","",IF($U33&lt;&gt;"Ja","Bescheinigung prüfen",IF($J33&lt;=0,"Kosten erfassen","OK")))</f>
        <v/>
      </c>
    </row>
    <row r="34">
      <c r="A34" s="4" t="n"/>
      <c r="B34" s="4" t="n"/>
      <c r="C34" s="4" t="n"/>
      <c r="D34" s="4" t="n"/>
      <c r="E34" s="4" t="n"/>
      <c r="F34" s="5" t="n"/>
      <c r="G34" s="27" t="n"/>
      <c r="H34" s="27" t="n"/>
      <c r="I34" s="28" t="n"/>
      <c r="J34" s="28" t="n"/>
      <c r="K34" s="28" t="n"/>
      <c r="L34" s="28" t="n"/>
      <c r="M34" s="29" t="n"/>
      <c r="N34" s="30">
        <f>IF($A34="","",IFERROR(VLOOKUP(1,'Parameter'!$A$15:$C$26,2,FALSE),0))</f>
        <v/>
      </c>
      <c r="O34" s="30">
        <f>IF($A34="","",IFERROR(VLOOKUP(9,'Parameter'!$A$15:$C$26,3,FALSE),0))</f>
        <v/>
      </c>
      <c r="P34" s="31">
        <f>IF($A34="","",$I34+$K34)</f>
        <v/>
      </c>
      <c r="Q34" s="30">
        <f>IF($A34="","",IF($M34&gt;0,$M34,'Parameter'!$B$8))</f>
        <v/>
      </c>
      <c r="R34" s="29" t="n"/>
      <c r="S34" s="28" t="n"/>
      <c r="T34" s="28" t="n"/>
      <c r="U34" s="5" t="n"/>
      <c r="V34" s="31">
        <f>IF($A34="","",IF($U34="Ja",$J34,0))</f>
        <v/>
      </c>
      <c r="W34" s="31">
        <f>IF($A34="","",$V34*$N34)</f>
        <v/>
      </c>
      <c r="X34" s="31">
        <f>IF($A34="","",$V34*$O34)</f>
        <v/>
      </c>
      <c r="Y34" s="31">
        <f>IF($A34="","",$P34*$Q34)</f>
        <v/>
      </c>
      <c r="Z34" s="31">
        <f>IF($A34="","",$W34+$Y34)</f>
        <v/>
      </c>
      <c r="AA34" s="31">
        <f>IF($A34="","",$Z34*$R34)</f>
        <v/>
      </c>
      <c r="AB34" s="31">
        <f>IF($A34="","",$S34-$T34)</f>
        <v/>
      </c>
      <c r="AC34" s="31">
        <f>IF($A34="","",$AB34+$AA34)</f>
        <v/>
      </c>
      <c r="AD34" s="11">
        <f>IF($A34="","",IF($U34&lt;&gt;"Ja","Bescheinigung prüfen",IF($J34&lt;=0,"Kosten erfassen","OK")))</f>
        <v/>
      </c>
    </row>
    <row r="35">
      <c r="A35" s="4" t="n"/>
      <c r="B35" s="4" t="n"/>
      <c r="C35" s="4" t="n"/>
      <c r="D35" s="4" t="n"/>
      <c r="E35" s="4" t="n"/>
      <c r="F35" s="5" t="n"/>
      <c r="G35" s="27" t="n"/>
      <c r="H35" s="27" t="n"/>
      <c r="I35" s="28" t="n"/>
      <c r="J35" s="28" t="n"/>
      <c r="K35" s="28" t="n"/>
      <c r="L35" s="28" t="n"/>
      <c r="M35" s="29" t="n"/>
      <c r="N35" s="32">
        <f>IF($A35="","",IFERROR(VLOOKUP(1,'Parameter'!$A$15:$C$26,2,FALSE),0))</f>
        <v/>
      </c>
      <c r="O35" s="32">
        <f>IF($A35="","",IFERROR(VLOOKUP(9,'Parameter'!$A$15:$C$26,3,FALSE),0))</f>
        <v/>
      </c>
      <c r="P35" s="33">
        <f>IF($A35="","",$I35+$K35)</f>
        <v/>
      </c>
      <c r="Q35" s="32">
        <f>IF($A35="","",IF($M35&gt;0,$M35,'Parameter'!$B$8))</f>
        <v/>
      </c>
      <c r="R35" s="29" t="n"/>
      <c r="S35" s="28" t="n"/>
      <c r="T35" s="28" t="n"/>
      <c r="U35" s="5" t="n"/>
      <c r="V35" s="33">
        <f>IF($A35="","",IF($U35="Ja",$J35,0))</f>
        <v/>
      </c>
      <c r="W35" s="33">
        <f>IF($A35="","",$V35*$N35)</f>
        <v/>
      </c>
      <c r="X35" s="33">
        <f>IF($A35="","",$V35*$O35)</f>
        <v/>
      </c>
      <c r="Y35" s="33">
        <f>IF($A35="","",$P35*$Q35)</f>
        <v/>
      </c>
      <c r="Z35" s="33">
        <f>IF($A35="","",$W35+$Y35)</f>
        <v/>
      </c>
      <c r="AA35" s="33">
        <f>IF($A35="","",$Z35*$R35)</f>
        <v/>
      </c>
      <c r="AB35" s="33">
        <f>IF($A35="","",$S35-$T35)</f>
        <v/>
      </c>
      <c r="AC35" s="33">
        <f>IF($A35="","",$AB35+$AA35)</f>
        <v/>
      </c>
      <c r="AD35" s="14">
        <f>IF($A35="","",IF($U35&lt;&gt;"Ja","Bescheinigung prüfen",IF($J35&lt;=0,"Kosten erfassen","OK")))</f>
        <v/>
      </c>
    </row>
    <row r="36">
      <c r="A36" s="4" t="n"/>
      <c r="B36" s="4" t="n"/>
      <c r="C36" s="4" t="n"/>
      <c r="D36" s="4" t="n"/>
      <c r="E36" s="4" t="n"/>
      <c r="F36" s="5" t="n"/>
      <c r="G36" s="27" t="n"/>
      <c r="H36" s="27" t="n"/>
      <c r="I36" s="28" t="n"/>
      <c r="J36" s="28" t="n"/>
      <c r="K36" s="28" t="n"/>
      <c r="L36" s="28" t="n"/>
      <c r="M36" s="29" t="n"/>
      <c r="N36" s="30">
        <f>IF($A36="","",IFERROR(VLOOKUP(1,'Parameter'!$A$15:$C$26,2,FALSE),0))</f>
        <v/>
      </c>
      <c r="O36" s="30">
        <f>IF($A36="","",IFERROR(VLOOKUP(9,'Parameter'!$A$15:$C$26,3,FALSE),0))</f>
        <v/>
      </c>
      <c r="P36" s="31">
        <f>IF($A36="","",$I36+$K36)</f>
        <v/>
      </c>
      <c r="Q36" s="30">
        <f>IF($A36="","",IF($M36&gt;0,$M36,'Parameter'!$B$8))</f>
        <v/>
      </c>
      <c r="R36" s="29" t="n"/>
      <c r="S36" s="28" t="n"/>
      <c r="T36" s="28" t="n"/>
      <c r="U36" s="5" t="n"/>
      <c r="V36" s="31">
        <f>IF($A36="","",IF($U36="Ja",$J36,0))</f>
        <v/>
      </c>
      <c r="W36" s="31">
        <f>IF($A36="","",$V36*$N36)</f>
        <v/>
      </c>
      <c r="X36" s="31">
        <f>IF($A36="","",$V36*$O36)</f>
        <v/>
      </c>
      <c r="Y36" s="31">
        <f>IF($A36="","",$P36*$Q36)</f>
        <v/>
      </c>
      <c r="Z36" s="31">
        <f>IF($A36="","",$W36+$Y36)</f>
        <v/>
      </c>
      <c r="AA36" s="31">
        <f>IF($A36="","",$Z36*$R36)</f>
        <v/>
      </c>
      <c r="AB36" s="31">
        <f>IF($A36="","",$S36-$T36)</f>
        <v/>
      </c>
      <c r="AC36" s="31">
        <f>IF($A36="","",$AB36+$AA36)</f>
        <v/>
      </c>
      <c r="AD36" s="11">
        <f>IF($A36="","",IF($U36&lt;&gt;"Ja","Bescheinigung prüfen",IF($J36&lt;=0,"Kosten erfassen","OK")))</f>
        <v/>
      </c>
    </row>
    <row r="37">
      <c r="A37" s="4" t="n"/>
      <c r="B37" s="4" t="n"/>
      <c r="C37" s="4" t="n"/>
      <c r="D37" s="4" t="n"/>
      <c r="E37" s="4" t="n"/>
      <c r="F37" s="5" t="n"/>
      <c r="G37" s="27" t="n"/>
      <c r="H37" s="27" t="n"/>
      <c r="I37" s="28" t="n"/>
      <c r="J37" s="28" t="n"/>
      <c r="K37" s="28" t="n"/>
      <c r="L37" s="28" t="n"/>
      <c r="M37" s="29" t="n"/>
      <c r="N37" s="32">
        <f>IF($A37="","",IFERROR(VLOOKUP(1,'Parameter'!$A$15:$C$26,2,FALSE),0))</f>
        <v/>
      </c>
      <c r="O37" s="32">
        <f>IF($A37="","",IFERROR(VLOOKUP(9,'Parameter'!$A$15:$C$26,3,FALSE),0))</f>
        <v/>
      </c>
      <c r="P37" s="33">
        <f>IF($A37="","",$I37+$K37)</f>
        <v/>
      </c>
      <c r="Q37" s="32">
        <f>IF($A37="","",IF($M37&gt;0,$M37,'Parameter'!$B$8))</f>
        <v/>
      </c>
      <c r="R37" s="29" t="n"/>
      <c r="S37" s="28" t="n"/>
      <c r="T37" s="28" t="n"/>
      <c r="U37" s="5" t="n"/>
      <c r="V37" s="33">
        <f>IF($A37="","",IF($U37="Ja",$J37,0))</f>
        <v/>
      </c>
      <c r="W37" s="33">
        <f>IF($A37="","",$V37*$N37)</f>
        <v/>
      </c>
      <c r="X37" s="33">
        <f>IF($A37="","",$V37*$O37)</f>
        <v/>
      </c>
      <c r="Y37" s="33">
        <f>IF($A37="","",$P37*$Q37)</f>
        <v/>
      </c>
      <c r="Z37" s="33">
        <f>IF($A37="","",$W37+$Y37)</f>
        <v/>
      </c>
      <c r="AA37" s="33">
        <f>IF($A37="","",$Z37*$R37)</f>
        <v/>
      </c>
      <c r="AB37" s="33">
        <f>IF($A37="","",$S37-$T37)</f>
        <v/>
      </c>
      <c r="AC37" s="33">
        <f>IF($A37="","",$AB37+$AA37)</f>
        <v/>
      </c>
      <c r="AD37" s="14">
        <f>IF($A37="","",IF($U37&lt;&gt;"Ja","Bescheinigung prüfen",IF($J37&lt;=0,"Kosten erfassen","OK")))</f>
        <v/>
      </c>
    </row>
    <row r="38">
      <c r="A38" s="4" t="n"/>
      <c r="B38" s="4" t="n"/>
      <c r="C38" s="4" t="n"/>
      <c r="D38" s="4" t="n"/>
      <c r="E38" s="4" t="n"/>
      <c r="F38" s="5" t="n"/>
      <c r="G38" s="27" t="n"/>
      <c r="H38" s="27" t="n"/>
      <c r="I38" s="28" t="n"/>
      <c r="J38" s="28" t="n"/>
      <c r="K38" s="28" t="n"/>
      <c r="L38" s="28" t="n"/>
      <c r="M38" s="29" t="n"/>
      <c r="N38" s="30">
        <f>IF($A38="","",IFERROR(VLOOKUP(1,'Parameter'!$A$15:$C$26,2,FALSE),0))</f>
        <v/>
      </c>
      <c r="O38" s="30">
        <f>IF($A38="","",IFERROR(VLOOKUP(9,'Parameter'!$A$15:$C$26,3,FALSE),0))</f>
        <v/>
      </c>
      <c r="P38" s="31">
        <f>IF($A38="","",$I38+$K38)</f>
        <v/>
      </c>
      <c r="Q38" s="30">
        <f>IF($A38="","",IF($M38&gt;0,$M38,'Parameter'!$B$8))</f>
        <v/>
      </c>
      <c r="R38" s="29" t="n"/>
      <c r="S38" s="28" t="n"/>
      <c r="T38" s="28" t="n"/>
      <c r="U38" s="5" t="n"/>
      <c r="V38" s="31">
        <f>IF($A38="","",IF($U38="Ja",$J38,0))</f>
        <v/>
      </c>
      <c r="W38" s="31">
        <f>IF($A38="","",$V38*$N38)</f>
        <v/>
      </c>
      <c r="X38" s="31">
        <f>IF($A38="","",$V38*$O38)</f>
        <v/>
      </c>
      <c r="Y38" s="31">
        <f>IF($A38="","",$P38*$Q38)</f>
        <v/>
      </c>
      <c r="Z38" s="31">
        <f>IF($A38="","",$W38+$Y38)</f>
        <v/>
      </c>
      <c r="AA38" s="31">
        <f>IF($A38="","",$Z38*$R38)</f>
        <v/>
      </c>
      <c r="AB38" s="31">
        <f>IF($A38="","",$S38-$T38)</f>
        <v/>
      </c>
      <c r="AC38" s="31">
        <f>IF($A38="","",$AB38+$AA38)</f>
        <v/>
      </c>
      <c r="AD38" s="11">
        <f>IF($A38="","",IF($U38&lt;&gt;"Ja","Bescheinigung prüfen",IF($J38&lt;=0,"Kosten erfassen","OK")))</f>
        <v/>
      </c>
    </row>
    <row r="39">
      <c r="A39" s="4" t="n"/>
      <c r="B39" s="4" t="n"/>
      <c r="C39" s="4" t="n"/>
      <c r="D39" s="4" t="n"/>
      <c r="E39" s="4" t="n"/>
      <c r="F39" s="5" t="n"/>
      <c r="G39" s="27" t="n"/>
      <c r="H39" s="27" t="n"/>
      <c r="I39" s="28" t="n"/>
      <c r="J39" s="28" t="n"/>
      <c r="K39" s="28" t="n"/>
      <c r="L39" s="28" t="n"/>
      <c r="M39" s="29" t="n"/>
      <c r="N39" s="32">
        <f>IF($A39="","",IFERROR(VLOOKUP(1,'Parameter'!$A$15:$C$26,2,FALSE),0))</f>
        <v/>
      </c>
      <c r="O39" s="32">
        <f>IF($A39="","",IFERROR(VLOOKUP(9,'Parameter'!$A$15:$C$26,3,FALSE),0))</f>
        <v/>
      </c>
      <c r="P39" s="33">
        <f>IF($A39="","",$I39+$K39)</f>
        <v/>
      </c>
      <c r="Q39" s="32">
        <f>IF($A39="","",IF($M39&gt;0,$M39,'Parameter'!$B$8))</f>
        <v/>
      </c>
      <c r="R39" s="29" t="n"/>
      <c r="S39" s="28" t="n"/>
      <c r="T39" s="28" t="n"/>
      <c r="U39" s="5" t="n"/>
      <c r="V39" s="33">
        <f>IF($A39="","",IF($U39="Ja",$J39,0))</f>
        <v/>
      </c>
      <c r="W39" s="33">
        <f>IF($A39="","",$V39*$N39)</f>
        <v/>
      </c>
      <c r="X39" s="33">
        <f>IF($A39="","",$V39*$O39)</f>
        <v/>
      </c>
      <c r="Y39" s="33">
        <f>IF($A39="","",$P39*$Q39)</f>
        <v/>
      </c>
      <c r="Z39" s="33">
        <f>IF($A39="","",$W39+$Y39)</f>
        <v/>
      </c>
      <c r="AA39" s="33">
        <f>IF($A39="","",$Z39*$R39)</f>
        <v/>
      </c>
      <c r="AB39" s="33">
        <f>IF($A39="","",$S39-$T39)</f>
        <v/>
      </c>
      <c r="AC39" s="33">
        <f>IF($A39="","",$AB39+$AA39)</f>
        <v/>
      </c>
      <c r="AD39" s="14">
        <f>IF($A39="","",IF($U39&lt;&gt;"Ja","Bescheinigung prüfen",IF($J39&lt;=0,"Kosten erfassen","OK")))</f>
        <v/>
      </c>
    </row>
    <row r="40">
      <c r="A40" s="4" t="n"/>
      <c r="B40" s="4" t="n"/>
      <c r="C40" s="4" t="n"/>
      <c r="D40" s="4" t="n"/>
      <c r="E40" s="4" t="n"/>
      <c r="F40" s="5" t="n"/>
      <c r="G40" s="27" t="n"/>
      <c r="H40" s="27" t="n"/>
      <c r="I40" s="28" t="n"/>
      <c r="J40" s="28" t="n"/>
      <c r="K40" s="28" t="n"/>
      <c r="L40" s="28" t="n"/>
      <c r="M40" s="29" t="n"/>
      <c r="N40" s="30">
        <f>IF($A40="","",IFERROR(VLOOKUP(1,'Parameter'!$A$15:$C$26,2,FALSE),0))</f>
        <v/>
      </c>
      <c r="O40" s="30">
        <f>IF($A40="","",IFERROR(VLOOKUP(9,'Parameter'!$A$15:$C$26,3,FALSE),0))</f>
        <v/>
      </c>
      <c r="P40" s="31">
        <f>IF($A40="","",$I40+$K40)</f>
        <v/>
      </c>
      <c r="Q40" s="30">
        <f>IF($A40="","",IF($M40&gt;0,$M40,'Parameter'!$B$8))</f>
        <v/>
      </c>
      <c r="R40" s="29" t="n"/>
      <c r="S40" s="28" t="n"/>
      <c r="T40" s="28" t="n"/>
      <c r="U40" s="5" t="n"/>
      <c r="V40" s="31">
        <f>IF($A40="","",IF($U40="Ja",$J40,0))</f>
        <v/>
      </c>
      <c r="W40" s="31">
        <f>IF($A40="","",$V40*$N40)</f>
        <v/>
      </c>
      <c r="X40" s="31">
        <f>IF($A40="","",$V40*$O40)</f>
        <v/>
      </c>
      <c r="Y40" s="31">
        <f>IF($A40="","",$P40*$Q40)</f>
        <v/>
      </c>
      <c r="Z40" s="31">
        <f>IF($A40="","",$W40+$Y40)</f>
        <v/>
      </c>
      <c r="AA40" s="31">
        <f>IF($A40="","",$Z40*$R40)</f>
        <v/>
      </c>
      <c r="AB40" s="31">
        <f>IF($A40="","",$S40-$T40)</f>
        <v/>
      </c>
      <c r="AC40" s="31">
        <f>IF($A40="","",$AB40+$AA40)</f>
        <v/>
      </c>
      <c r="AD40" s="11">
        <f>IF($A40="","",IF($U40&lt;&gt;"Ja","Bescheinigung prüfen",IF($J40&lt;=0,"Kosten erfassen","OK")))</f>
        <v/>
      </c>
    </row>
    <row r="41">
      <c r="A41" s="4" t="n"/>
      <c r="B41" s="4" t="n"/>
      <c r="C41" s="4" t="n"/>
      <c r="D41" s="4" t="n"/>
      <c r="E41" s="4" t="n"/>
      <c r="F41" s="5" t="n"/>
      <c r="G41" s="27" t="n"/>
      <c r="H41" s="27" t="n"/>
      <c r="I41" s="28" t="n"/>
      <c r="J41" s="28" t="n"/>
      <c r="K41" s="28" t="n"/>
      <c r="L41" s="28" t="n"/>
      <c r="M41" s="29" t="n"/>
      <c r="N41" s="32">
        <f>IF($A41="","",IFERROR(VLOOKUP(1,'Parameter'!$A$15:$C$26,2,FALSE),0))</f>
        <v/>
      </c>
      <c r="O41" s="32">
        <f>IF($A41="","",IFERROR(VLOOKUP(9,'Parameter'!$A$15:$C$26,3,FALSE),0))</f>
        <v/>
      </c>
      <c r="P41" s="33">
        <f>IF($A41="","",$I41+$K41)</f>
        <v/>
      </c>
      <c r="Q41" s="32">
        <f>IF($A41="","",IF($M41&gt;0,$M41,'Parameter'!$B$8))</f>
        <v/>
      </c>
      <c r="R41" s="29" t="n"/>
      <c r="S41" s="28" t="n"/>
      <c r="T41" s="28" t="n"/>
      <c r="U41" s="5" t="n"/>
      <c r="V41" s="33">
        <f>IF($A41="","",IF($U41="Ja",$J41,0))</f>
        <v/>
      </c>
      <c r="W41" s="33">
        <f>IF($A41="","",$V41*$N41)</f>
        <v/>
      </c>
      <c r="X41" s="33">
        <f>IF($A41="","",$V41*$O41)</f>
        <v/>
      </c>
      <c r="Y41" s="33">
        <f>IF($A41="","",$P41*$Q41)</f>
        <v/>
      </c>
      <c r="Z41" s="33">
        <f>IF($A41="","",$W41+$Y41)</f>
        <v/>
      </c>
      <c r="AA41" s="33">
        <f>IF($A41="","",$Z41*$R41)</f>
        <v/>
      </c>
      <c r="AB41" s="33">
        <f>IF($A41="","",$S41-$T41)</f>
        <v/>
      </c>
      <c r="AC41" s="33">
        <f>IF($A41="","",$AB41+$AA41)</f>
        <v/>
      </c>
      <c r="AD41" s="14">
        <f>IF($A41="","",IF($U41&lt;&gt;"Ja","Bescheinigung prüfen",IF($J41&lt;=0,"Kosten erfassen","OK")))</f>
        <v/>
      </c>
    </row>
    <row r="42">
      <c r="A42" s="4" t="n"/>
      <c r="B42" s="4" t="n"/>
      <c r="C42" s="4" t="n"/>
      <c r="D42" s="4" t="n"/>
      <c r="E42" s="4" t="n"/>
      <c r="F42" s="5" t="n"/>
      <c r="G42" s="27" t="n"/>
      <c r="H42" s="27" t="n"/>
      <c r="I42" s="28" t="n"/>
      <c r="J42" s="28" t="n"/>
      <c r="K42" s="28" t="n"/>
      <c r="L42" s="28" t="n"/>
      <c r="M42" s="29" t="n"/>
      <c r="N42" s="30">
        <f>IF($A42="","",IFERROR(VLOOKUP(1,'Parameter'!$A$15:$C$26,2,FALSE),0))</f>
        <v/>
      </c>
      <c r="O42" s="30">
        <f>IF($A42="","",IFERROR(VLOOKUP(9,'Parameter'!$A$15:$C$26,3,FALSE),0))</f>
        <v/>
      </c>
      <c r="P42" s="31">
        <f>IF($A42="","",$I42+$K42)</f>
        <v/>
      </c>
      <c r="Q42" s="30">
        <f>IF($A42="","",IF($M42&gt;0,$M42,'Parameter'!$B$8))</f>
        <v/>
      </c>
      <c r="R42" s="29" t="n"/>
      <c r="S42" s="28" t="n"/>
      <c r="T42" s="28" t="n"/>
      <c r="U42" s="5" t="n"/>
      <c r="V42" s="31">
        <f>IF($A42="","",IF($U42="Ja",$J42,0))</f>
        <v/>
      </c>
      <c r="W42" s="31">
        <f>IF($A42="","",$V42*$N42)</f>
        <v/>
      </c>
      <c r="X42" s="31">
        <f>IF($A42="","",$V42*$O42)</f>
        <v/>
      </c>
      <c r="Y42" s="31">
        <f>IF($A42="","",$P42*$Q42)</f>
        <v/>
      </c>
      <c r="Z42" s="31">
        <f>IF($A42="","",$W42+$Y42)</f>
        <v/>
      </c>
      <c r="AA42" s="31">
        <f>IF($A42="","",$Z42*$R42)</f>
        <v/>
      </c>
      <c r="AB42" s="31">
        <f>IF($A42="","",$S42-$T42)</f>
        <v/>
      </c>
      <c r="AC42" s="31">
        <f>IF($A42="","",$AB42+$AA42)</f>
        <v/>
      </c>
      <c r="AD42" s="11">
        <f>IF($A42="","",IF($U42&lt;&gt;"Ja","Bescheinigung prüfen",IF($J42&lt;=0,"Kosten erfassen","OK")))</f>
        <v/>
      </c>
    </row>
    <row r="43">
      <c r="A43" s="4" t="n"/>
      <c r="B43" s="4" t="n"/>
      <c r="C43" s="4" t="n"/>
      <c r="D43" s="4" t="n"/>
      <c r="E43" s="4" t="n"/>
      <c r="F43" s="5" t="n"/>
      <c r="G43" s="27" t="n"/>
      <c r="H43" s="27" t="n"/>
      <c r="I43" s="28" t="n"/>
      <c r="J43" s="28" t="n"/>
      <c r="K43" s="28" t="n"/>
      <c r="L43" s="28" t="n"/>
      <c r="M43" s="29" t="n"/>
      <c r="N43" s="32">
        <f>IF($A43="","",IFERROR(VLOOKUP(1,'Parameter'!$A$15:$C$26,2,FALSE),0))</f>
        <v/>
      </c>
      <c r="O43" s="32">
        <f>IF($A43="","",IFERROR(VLOOKUP(9,'Parameter'!$A$15:$C$26,3,FALSE),0))</f>
        <v/>
      </c>
      <c r="P43" s="33">
        <f>IF($A43="","",$I43+$K43)</f>
        <v/>
      </c>
      <c r="Q43" s="32">
        <f>IF($A43="","",IF($M43&gt;0,$M43,'Parameter'!$B$8))</f>
        <v/>
      </c>
      <c r="R43" s="29" t="n"/>
      <c r="S43" s="28" t="n"/>
      <c r="T43" s="28" t="n"/>
      <c r="U43" s="5" t="n"/>
      <c r="V43" s="33">
        <f>IF($A43="","",IF($U43="Ja",$J43,0))</f>
        <v/>
      </c>
      <c r="W43" s="33">
        <f>IF($A43="","",$V43*$N43)</f>
        <v/>
      </c>
      <c r="X43" s="33">
        <f>IF($A43="","",$V43*$O43)</f>
        <v/>
      </c>
      <c r="Y43" s="33">
        <f>IF($A43="","",$P43*$Q43)</f>
        <v/>
      </c>
      <c r="Z43" s="33">
        <f>IF($A43="","",$W43+$Y43)</f>
        <v/>
      </c>
      <c r="AA43" s="33">
        <f>IF($A43="","",$Z43*$R43)</f>
        <v/>
      </c>
      <c r="AB43" s="33">
        <f>IF($A43="","",$S43-$T43)</f>
        <v/>
      </c>
      <c r="AC43" s="33">
        <f>IF($A43="","",$AB43+$AA43)</f>
        <v/>
      </c>
      <c r="AD43" s="14">
        <f>IF($A43="","",IF($U43&lt;&gt;"Ja","Bescheinigung prüfen",IF($J43&lt;=0,"Kosten erfassen","OK")))</f>
        <v/>
      </c>
    </row>
    <row r="44">
      <c r="A44" s="4" t="n"/>
      <c r="B44" s="4" t="n"/>
      <c r="C44" s="4" t="n"/>
      <c r="D44" s="4" t="n"/>
      <c r="E44" s="4" t="n"/>
      <c r="F44" s="5" t="n"/>
      <c r="G44" s="27" t="n"/>
      <c r="H44" s="27" t="n"/>
      <c r="I44" s="28" t="n"/>
      <c r="J44" s="28" t="n"/>
      <c r="K44" s="28" t="n"/>
      <c r="L44" s="28" t="n"/>
      <c r="M44" s="29" t="n"/>
      <c r="N44" s="30">
        <f>IF($A44="","",IFERROR(VLOOKUP(1,'Parameter'!$A$15:$C$26,2,FALSE),0))</f>
        <v/>
      </c>
      <c r="O44" s="30">
        <f>IF($A44="","",IFERROR(VLOOKUP(9,'Parameter'!$A$15:$C$26,3,FALSE),0))</f>
        <v/>
      </c>
      <c r="P44" s="31">
        <f>IF($A44="","",$I44+$K44)</f>
        <v/>
      </c>
      <c r="Q44" s="30">
        <f>IF($A44="","",IF($M44&gt;0,$M44,'Parameter'!$B$8))</f>
        <v/>
      </c>
      <c r="R44" s="29" t="n"/>
      <c r="S44" s="28" t="n"/>
      <c r="T44" s="28" t="n"/>
      <c r="U44" s="5" t="n"/>
      <c r="V44" s="31">
        <f>IF($A44="","",IF($U44="Ja",$J44,0))</f>
        <v/>
      </c>
      <c r="W44" s="31">
        <f>IF($A44="","",$V44*$N44)</f>
        <v/>
      </c>
      <c r="X44" s="31">
        <f>IF($A44="","",$V44*$O44)</f>
        <v/>
      </c>
      <c r="Y44" s="31">
        <f>IF($A44="","",$P44*$Q44)</f>
        <v/>
      </c>
      <c r="Z44" s="31">
        <f>IF($A44="","",$W44+$Y44)</f>
        <v/>
      </c>
      <c r="AA44" s="31">
        <f>IF($A44="","",$Z44*$R44)</f>
        <v/>
      </c>
      <c r="AB44" s="31">
        <f>IF($A44="","",$S44-$T44)</f>
        <v/>
      </c>
      <c r="AC44" s="31">
        <f>IF($A44="","",$AB44+$AA44)</f>
        <v/>
      </c>
      <c r="AD44" s="11">
        <f>IF($A44="","",IF($U44&lt;&gt;"Ja","Bescheinigung prüfen",IF($J44&lt;=0,"Kosten erfassen","OK")))</f>
        <v/>
      </c>
    </row>
    <row r="45">
      <c r="A45" s="4" t="n"/>
      <c r="B45" s="4" t="n"/>
      <c r="C45" s="4" t="n"/>
      <c r="D45" s="4" t="n"/>
      <c r="E45" s="4" t="n"/>
      <c r="F45" s="5" t="n"/>
      <c r="G45" s="27" t="n"/>
      <c r="H45" s="27" t="n"/>
      <c r="I45" s="28" t="n"/>
      <c r="J45" s="28" t="n"/>
      <c r="K45" s="28" t="n"/>
      <c r="L45" s="28" t="n"/>
      <c r="M45" s="29" t="n"/>
      <c r="N45" s="32">
        <f>IF($A45="","",IFERROR(VLOOKUP(1,'Parameter'!$A$15:$C$26,2,FALSE),0))</f>
        <v/>
      </c>
      <c r="O45" s="32">
        <f>IF($A45="","",IFERROR(VLOOKUP(9,'Parameter'!$A$15:$C$26,3,FALSE),0))</f>
        <v/>
      </c>
      <c r="P45" s="33">
        <f>IF($A45="","",$I45+$K45)</f>
        <v/>
      </c>
      <c r="Q45" s="32">
        <f>IF($A45="","",IF($M45&gt;0,$M45,'Parameter'!$B$8))</f>
        <v/>
      </c>
      <c r="R45" s="29" t="n"/>
      <c r="S45" s="28" t="n"/>
      <c r="T45" s="28" t="n"/>
      <c r="U45" s="5" t="n"/>
      <c r="V45" s="33">
        <f>IF($A45="","",IF($U45="Ja",$J45,0))</f>
        <v/>
      </c>
      <c r="W45" s="33">
        <f>IF($A45="","",$V45*$N45)</f>
        <v/>
      </c>
      <c r="X45" s="33">
        <f>IF($A45="","",$V45*$O45)</f>
        <v/>
      </c>
      <c r="Y45" s="33">
        <f>IF($A45="","",$P45*$Q45)</f>
        <v/>
      </c>
      <c r="Z45" s="33">
        <f>IF($A45="","",$W45+$Y45)</f>
        <v/>
      </c>
      <c r="AA45" s="33">
        <f>IF($A45="","",$Z45*$R45)</f>
        <v/>
      </c>
      <c r="AB45" s="33">
        <f>IF($A45="","",$S45-$T45)</f>
        <v/>
      </c>
      <c r="AC45" s="33">
        <f>IF($A45="","",$AB45+$AA45)</f>
        <v/>
      </c>
      <c r="AD45" s="14">
        <f>IF($A45="","",IF($U45&lt;&gt;"Ja","Bescheinigung prüfen",IF($J45&lt;=0,"Kosten erfassen","OK")))</f>
        <v/>
      </c>
    </row>
    <row r="46">
      <c r="A46" s="4" t="n"/>
      <c r="B46" s="4" t="n"/>
      <c r="C46" s="4" t="n"/>
      <c r="D46" s="4" t="n"/>
      <c r="E46" s="4" t="n"/>
      <c r="F46" s="5" t="n"/>
      <c r="G46" s="27" t="n"/>
      <c r="H46" s="27" t="n"/>
      <c r="I46" s="28" t="n"/>
      <c r="J46" s="28" t="n"/>
      <c r="K46" s="28" t="n"/>
      <c r="L46" s="28" t="n"/>
      <c r="M46" s="29" t="n"/>
      <c r="N46" s="30">
        <f>IF($A46="","",IFERROR(VLOOKUP(1,'Parameter'!$A$15:$C$26,2,FALSE),0))</f>
        <v/>
      </c>
      <c r="O46" s="30">
        <f>IF($A46="","",IFERROR(VLOOKUP(9,'Parameter'!$A$15:$C$26,3,FALSE),0))</f>
        <v/>
      </c>
      <c r="P46" s="31">
        <f>IF($A46="","",$I46+$K46)</f>
        <v/>
      </c>
      <c r="Q46" s="30">
        <f>IF($A46="","",IF($M46&gt;0,$M46,'Parameter'!$B$8))</f>
        <v/>
      </c>
      <c r="R46" s="29" t="n"/>
      <c r="S46" s="28" t="n"/>
      <c r="T46" s="28" t="n"/>
      <c r="U46" s="5" t="n"/>
      <c r="V46" s="31">
        <f>IF($A46="","",IF($U46="Ja",$J46,0))</f>
        <v/>
      </c>
      <c r="W46" s="31">
        <f>IF($A46="","",$V46*$N46)</f>
        <v/>
      </c>
      <c r="X46" s="31">
        <f>IF($A46="","",$V46*$O46)</f>
        <v/>
      </c>
      <c r="Y46" s="31">
        <f>IF($A46="","",$P46*$Q46)</f>
        <v/>
      </c>
      <c r="Z46" s="31">
        <f>IF($A46="","",$W46+$Y46)</f>
        <v/>
      </c>
      <c r="AA46" s="31">
        <f>IF($A46="","",$Z46*$R46)</f>
        <v/>
      </c>
      <c r="AB46" s="31">
        <f>IF($A46="","",$S46-$T46)</f>
        <v/>
      </c>
      <c r="AC46" s="31">
        <f>IF($A46="","",$AB46+$AA46)</f>
        <v/>
      </c>
      <c r="AD46" s="11">
        <f>IF($A46="","",IF($U46&lt;&gt;"Ja","Bescheinigung prüfen",IF($J46&lt;=0,"Kosten erfassen","OK")))</f>
        <v/>
      </c>
    </row>
    <row r="47">
      <c r="A47" s="4" t="n"/>
      <c r="B47" s="4" t="n"/>
      <c r="C47" s="4" t="n"/>
      <c r="D47" s="4" t="n"/>
      <c r="E47" s="4" t="n"/>
      <c r="F47" s="5" t="n"/>
      <c r="G47" s="27" t="n"/>
      <c r="H47" s="27" t="n"/>
      <c r="I47" s="28" t="n"/>
      <c r="J47" s="28" t="n"/>
      <c r="K47" s="28" t="n"/>
      <c r="L47" s="28" t="n"/>
      <c r="M47" s="29" t="n"/>
      <c r="N47" s="32">
        <f>IF($A47="","",IFERROR(VLOOKUP(1,'Parameter'!$A$15:$C$26,2,FALSE),0))</f>
        <v/>
      </c>
      <c r="O47" s="32">
        <f>IF($A47="","",IFERROR(VLOOKUP(9,'Parameter'!$A$15:$C$26,3,FALSE),0))</f>
        <v/>
      </c>
      <c r="P47" s="33">
        <f>IF($A47="","",$I47+$K47)</f>
        <v/>
      </c>
      <c r="Q47" s="32">
        <f>IF($A47="","",IF($M47&gt;0,$M47,'Parameter'!$B$8))</f>
        <v/>
      </c>
      <c r="R47" s="29" t="n"/>
      <c r="S47" s="28" t="n"/>
      <c r="T47" s="28" t="n"/>
      <c r="U47" s="5" t="n"/>
      <c r="V47" s="33">
        <f>IF($A47="","",IF($U47="Ja",$J47,0))</f>
        <v/>
      </c>
      <c r="W47" s="33">
        <f>IF($A47="","",$V47*$N47)</f>
        <v/>
      </c>
      <c r="X47" s="33">
        <f>IF($A47="","",$V47*$O47)</f>
        <v/>
      </c>
      <c r="Y47" s="33">
        <f>IF($A47="","",$P47*$Q47)</f>
        <v/>
      </c>
      <c r="Z47" s="33">
        <f>IF($A47="","",$W47+$Y47)</f>
        <v/>
      </c>
      <c r="AA47" s="33">
        <f>IF($A47="","",$Z47*$R47)</f>
        <v/>
      </c>
      <c r="AB47" s="33">
        <f>IF($A47="","",$S47-$T47)</f>
        <v/>
      </c>
      <c r="AC47" s="33">
        <f>IF($A47="","",$AB47+$AA47)</f>
        <v/>
      </c>
      <c r="AD47" s="14">
        <f>IF($A47="","",IF($U47&lt;&gt;"Ja","Bescheinigung prüfen",IF($J47&lt;=0,"Kosten erfassen","OK")))</f>
        <v/>
      </c>
    </row>
    <row r="48">
      <c r="A48" s="4" t="n"/>
      <c r="B48" s="4" t="n"/>
      <c r="C48" s="4" t="n"/>
      <c r="D48" s="4" t="n"/>
      <c r="E48" s="4" t="n"/>
      <c r="F48" s="5" t="n"/>
      <c r="G48" s="27" t="n"/>
      <c r="H48" s="27" t="n"/>
      <c r="I48" s="28" t="n"/>
      <c r="J48" s="28" t="n"/>
      <c r="K48" s="28" t="n"/>
      <c r="L48" s="28" t="n"/>
      <c r="M48" s="29" t="n"/>
      <c r="N48" s="30">
        <f>IF($A48="","",IFERROR(VLOOKUP(1,'Parameter'!$A$15:$C$26,2,FALSE),0))</f>
        <v/>
      </c>
      <c r="O48" s="30">
        <f>IF($A48="","",IFERROR(VLOOKUP(9,'Parameter'!$A$15:$C$26,3,FALSE),0))</f>
        <v/>
      </c>
      <c r="P48" s="31">
        <f>IF($A48="","",$I48+$K48)</f>
        <v/>
      </c>
      <c r="Q48" s="30">
        <f>IF($A48="","",IF($M48&gt;0,$M48,'Parameter'!$B$8))</f>
        <v/>
      </c>
      <c r="R48" s="29" t="n"/>
      <c r="S48" s="28" t="n"/>
      <c r="T48" s="28" t="n"/>
      <c r="U48" s="5" t="n"/>
      <c r="V48" s="31">
        <f>IF($A48="","",IF($U48="Ja",$J48,0))</f>
        <v/>
      </c>
      <c r="W48" s="31">
        <f>IF($A48="","",$V48*$N48)</f>
        <v/>
      </c>
      <c r="X48" s="31">
        <f>IF($A48="","",$V48*$O48)</f>
        <v/>
      </c>
      <c r="Y48" s="31">
        <f>IF($A48="","",$P48*$Q48)</f>
        <v/>
      </c>
      <c r="Z48" s="31">
        <f>IF($A48="","",$W48+$Y48)</f>
        <v/>
      </c>
      <c r="AA48" s="31">
        <f>IF($A48="","",$Z48*$R48)</f>
        <v/>
      </c>
      <c r="AB48" s="31">
        <f>IF($A48="","",$S48-$T48)</f>
        <v/>
      </c>
      <c r="AC48" s="31">
        <f>IF($A48="","",$AB48+$AA48)</f>
        <v/>
      </c>
      <c r="AD48" s="11">
        <f>IF($A48="","",IF($U48&lt;&gt;"Ja","Bescheinigung prüfen",IF($J48&lt;=0,"Kosten erfassen","OK")))</f>
        <v/>
      </c>
    </row>
    <row r="49">
      <c r="A49" s="4" t="n"/>
      <c r="B49" s="4" t="n"/>
      <c r="C49" s="4" t="n"/>
      <c r="D49" s="4" t="n"/>
      <c r="E49" s="4" t="n"/>
      <c r="F49" s="5" t="n"/>
      <c r="G49" s="27" t="n"/>
      <c r="H49" s="27" t="n"/>
      <c r="I49" s="28" t="n"/>
      <c r="J49" s="28" t="n"/>
      <c r="K49" s="28" t="n"/>
      <c r="L49" s="28" t="n"/>
      <c r="M49" s="29" t="n"/>
      <c r="N49" s="32">
        <f>IF($A49="","",IFERROR(VLOOKUP(1,'Parameter'!$A$15:$C$26,2,FALSE),0))</f>
        <v/>
      </c>
      <c r="O49" s="32">
        <f>IF($A49="","",IFERROR(VLOOKUP(9,'Parameter'!$A$15:$C$26,3,FALSE),0))</f>
        <v/>
      </c>
      <c r="P49" s="33">
        <f>IF($A49="","",$I49+$K49)</f>
        <v/>
      </c>
      <c r="Q49" s="32">
        <f>IF($A49="","",IF($M49&gt;0,$M49,'Parameter'!$B$8))</f>
        <v/>
      </c>
      <c r="R49" s="29" t="n"/>
      <c r="S49" s="28" t="n"/>
      <c r="T49" s="28" t="n"/>
      <c r="U49" s="5" t="n"/>
      <c r="V49" s="33">
        <f>IF($A49="","",IF($U49="Ja",$J49,0))</f>
        <v/>
      </c>
      <c r="W49" s="33">
        <f>IF($A49="","",$V49*$N49)</f>
        <v/>
      </c>
      <c r="X49" s="33">
        <f>IF($A49="","",$V49*$O49)</f>
        <v/>
      </c>
      <c r="Y49" s="33">
        <f>IF($A49="","",$P49*$Q49)</f>
        <v/>
      </c>
      <c r="Z49" s="33">
        <f>IF($A49="","",$W49+$Y49)</f>
        <v/>
      </c>
      <c r="AA49" s="33">
        <f>IF($A49="","",$Z49*$R49)</f>
        <v/>
      </c>
      <c r="AB49" s="33">
        <f>IF($A49="","",$S49-$T49)</f>
        <v/>
      </c>
      <c r="AC49" s="33">
        <f>IF($A49="","",$AB49+$AA49)</f>
        <v/>
      </c>
      <c r="AD49" s="14">
        <f>IF($A49="","",IF($U49&lt;&gt;"Ja","Bescheinigung prüfen",IF($J49&lt;=0,"Kosten erfassen","OK")))</f>
        <v/>
      </c>
    </row>
    <row r="50">
      <c r="A50" s="4" t="n"/>
      <c r="B50" s="4" t="n"/>
      <c r="C50" s="4" t="n"/>
      <c r="D50" s="4" t="n"/>
      <c r="E50" s="4" t="n"/>
      <c r="F50" s="5" t="n"/>
      <c r="G50" s="27" t="n"/>
      <c r="H50" s="27" t="n"/>
      <c r="I50" s="28" t="n"/>
      <c r="J50" s="28" t="n"/>
      <c r="K50" s="28" t="n"/>
      <c r="L50" s="28" t="n"/>
      <c r="M50" s="29" t="n"/>
      <c r="N50" s="30">
        <f>IF($A50="","",IFERROR(VLOOKUP(1,'Parameter'!$A$15:$C$26,2,FALSE),0))</f>
        <v/>
      </c>
      <c r="O50" s="30">
        <f>IF($A50="","",IFERROR(VLOOKUP(9,'Parameter'!$A$15:$C$26,3,FALSE),0))</f>
        <v/>
      </c>
      <c r="P50" s="31">
        <f>IF($A50="","",$I50+$K50)</f>
        <v/>
      </c>
      <c r="Q50" s="30">
        <f>IF($A50="","",IF($M50&gt;0,$M50,'Parameter'!$B$8))</f>
        <v/>
      </c>
      <c r="R50" s="29" t="n"/>
      <c r="S50" s="28" t="n"/>
      <c r="T50" s="28" t="n"/>
      <c r="U50" s="5" t="n"/>
      <c r="V50" s="31">
        <f>IF($A50="","",IF($U50="Ja",$J50,0))</f>
        <v/>
      </c>
      <c r="W50" s="31">
        <f>IF($A50="","",$V50*$N50)</f>
        <v/>
      </c>
      <c r="X50" s="31">
        <f>IF($A50="","",$V50*$O50)</f>
        <v/>
      </c>
      <c r="Y50" s="31">
        <f>IF($A50="","",$P50*$Q50)</f>
        <v/>
      </c>
      <c r="Z50" s="31">
        <f>IF($A50="","",$W50+$Y50)</f>
        <v/>
      </c>
      <c r="AA50" s="31">
        <f>IF($A50="","",$Z50*$R50)</f>
        <v/>
      </c>
      <c r="AB50" s="31">
        <f>IF($A50="","",$S50-$T50)</f>
        <v/>
      </c>
      <c r="AC50" s="31">
        <f>IF($A50="","",$AB50+$AA50)</f>
        <v/>
      </c>
      <c r="AD50" s="11">
        <f>IF($A50="","",IF($U50&lt;&gt;"Ja","Bescheinigung prüfen",IF($J50&lt;=0,"Kosten erfassen","OK")))</f>
        <v/>
      </c>
    </row>
    <row r="51">
      <c r="A51" s="4" t="n"/>
      <c r="B51" s="4" t="n"/>
      <c r="C51" s="4" t="n"/>
      <c r="D51" s="4" t="n"/>
      <c r="E51" s="4" t="n"/>
      <c r="F51" s="5" t="n"/>
      <c r="G51" s="27" t="n"/>
      <c r="H51" s="27" t="n"/>
      <c r="I51" s="28" t="n"/>
      <c r="J51" s="28" t="n"/>
      <c r="K51" s="28" t="n"/>
      <c r="L51" s="28" t="n"/>
      <c r="M51" s="29" t="n"/>
      <c r="N51" s="32">
        <f>IF($A51="","",IFERROR(VLOOKUP(1,'Parameter'!$A$15:$C$26,2,FALSE),0))</f>
        <v/>
      </c>
      <c r="O51" s="32">
        <f>IF($A51="","",IFERROR(VLOOKUP(9,'Parameter'!$A$15:$C$26,3,FALSE),0))</f>
        <v/>
      </c>
      <c r="P51" s="33">
        <f>IF($A51="","",$I51+$K51)</f>
        <v/>
      </c>
      <c r="Q51" s="32">
        <f>IF($A51="","",IF($M51&gt;0,$M51,'Parameter'!$B$8))</f>
        <v/>
      </c>
      <c r="R51" s="29" t="n"/>
      <c r="S51" s="28" t="n"/>
      <c r="T51" s="28" t="n"/>
      <c r="U51" s="5" t="n"/>
      <c r="V51" s="33">
        <f>IF($A51="","",IF($U51="Ja",$J51,0))</f>
        <v/>
      </c>
      <c r="W51" s="33">
        <f>IF($A51="","",$V51*$N51)</f>
        <v/>
      </c>
      <c r="X51" s="33">
        <f>IF($A51="","",$V51*$O51)</f>
        <v/>
      </c>
      <c r="Y51" s="33">
        <f>IF($A51="","",$P51*$Q51)</f>
        <v/>
      </c>
      <c r="Z51" s="33">
        <f>IF($A51="","",$W51+$Y51)</f>
        <v/>
      </c>
      <c r="AA51" s="33">
        <f>IF($A51="","",$Z51*$R51)</f>
        <v/>
      </c>
      <c r="AB51" s="33">
        <f>IF($A51="","",$S51-$T51)</f>
        <v/>
      </c>
      <c r="AC51" s="33">
        <f>IF($A51="","",$AB51+$AA51)</f>
        <v/>
      </c>
      <c r="AD51" s="14">
        <f>IF($A51="","",IF($U51&lt;&gt;"Ja","Bescheinigung prüfen",IF($J51&lt;=0,"Kosten erfassen","OK")))</f>
        <v/>
      </c>
    </row>
    <row r="52">
      <c r="A52" s="4" t="n"/>
      <c r="B52" s="4" t="n"/>
      <c r="C52" s="4" t="n"/>
      <c r="D52" s="4" t="n"/>
      <c r="E52" s="4" t="n"/>
      <c r="F52" s="5" t="n"/>
      <c r="G52" s="27" t="n"/>
      <c r="H52" s="27" t="n"/>
      <c r="I52" s="28" t="n"/>
      <c r="J52" s="28" t="n"/>
      <c r="K52" s="28" t="n"/>
      <c r="L52" s="28" t="n"/>
      <c r="M52" s="29" t="n"/>
      <c r="N52" s="30">
        <f>IF($A52="","",IFERROR(VLOOKUP(1,'Parameter'!$A$15:$C$26,2,FALSE),0))</f>
        <v/>
      </c>
      <c r="O52" s="30">
        <f>IF($A52="","",IFERROR(VLOOKUP(9,'Parameter'!$A$15:$C$26,3,FALSE),0))</f>
        <v/>
      </c>
      <c r="P52" s="31">
        <f>IF($A52="","",$I52+$K52)</f>
        <v/>
      </c>
      <c r="Q52" s="30">
        <f>IF($A52="","",IF($M52&gt;0,$M52,'Parameter'!$B$8))</f>
        <v/>
      </c>
      <c r="R52" s="29" t="n"/>
      <c r="S52" s="28" t="n"/>
      <c r="T52" s="28" t="n"/>
      <c r="U52" s="5" t="n"/>
      <c r="V52" s="31">
        <f>IF($A52="","",IF($U52="Ja",$J52,0))</f>
        <v/>
      </c>
      <c r="W52" s="31">
        <f>IF($A52="","",$V52*$N52)</f>
        <v/>
      </c>
      <c r="X52" s="31">
        <f>IF($A52="","",$V52*$O52)</f>
        <v/>
      </c>
      <c r="Y52" s="31">
        <f>IF($A52="","",$P52*$Q52)</f>
        <v/>
      </c>
      <c r="Z52" s="31">
        <f>IF($A52="","",$W52+$Y52)</f>
        <v/>
      </c>
      <c r="AA52" s="31">
        <f>IF($A52="","",$Z52*$R52)</f>
        <v/>
      </c>
      <c r="AB52" s="31">
        <f>IF($A52="","",$S52-$T52)</f>
        <v/>
      </c>
      <c r="AC52" s="31">
        <f>IF($A52="","",$AB52+$AA52)</f>
        <v/>
      </c>
      <c r="AD52" s="11">
        <f>IF($A52="","",IF($U52&lt;&gt;"Ja","Bescheinigung prüfen",IF($J52&lt;=0,"Kosten erfassen","OK")))</f>
        <v/>
      </c>
    </row>
    <row r="53">
      <c r="A53" s="4" t="n"/>
      <c r="B53" s="4" t="n"/>
      <c r="C53" s="4" t="n"/>
      <c r="D53" s="4" t="n"/>
      <c r="E53" s="4" t="n"/>
      <c r="F53" s="5" t="n"/>
      <c r="G53" s="27" t="n"/>
      <c r="H53" s="27" t="n"/>
      <c r="I53" s="28" t="n"/>
      <c r="J53" s="28" t="n"/>
      <c r="K53" s="28" t="n"/>
      <c r="L53" s="28" t="n"/>
      <c r="M53" s="29" t="n"/>
      <c r="N53" s="32">
        <f>IF($A53="","",IFERROR(VLOOKUP(1,'Parameter'!$A$15:$C$26,2,FALSE),0))</f>
        <v/>
      </c>
      <c r="O53" s="32">
        <f>IF($A53="","",IFERROR(VLOOKUP(9,'Parameter'!$A$15:$C$26,3,FALSE),0))</f>
        <v/>
      </c>
      <c r="P53" s="33">
        <f>IF($A53="","",$I53+$K53)</f>
        <v/>
      </c>
      <c r="Q53" s="32">
        <f>IF($A53="","",IF($M53&gt;0,$M53,'Parameter'!$B$8))</f>
        <v/>
      </c>
      <c r="R53" s="29" t="n"/>
      <c r="S53" s="28" t="n"/>
      <c r="T53" s="28" t="n"/>
      <c r="U53" s="5" t="n"/>
      <c r="V53" s="33">
        <f>IF($A53="","",IF($U53="Ja",$J53,0))</f>
        <v/>
      </c>
      <c r="W53" s="33">
        <f>IF($A53="","",$V53*$N53)</f>
        <v/>
      </c>
      <c r="X53" s="33">
        <f>IF($A53="","",$V53*$O53)</f>
        <v/>
      </c>
      <c r="Y53" s="33">
        <f>IF($A53="","",$P53*$Q53)</f>
        <v/>
      </c>
      <c r="Z53" s="33">
        <f>IF($A53="","",$W53+$Y53)</f>
        <v/>
      </c>
      <c r="AA53" s="33">
        <f>IF($A53="","",$Z53*$R53)</f>
        <v/>
      </c>
      <c r="AB53" s="33">
        <f>IF($A53="","",$S53-$T53)</f>
        <v/>
      </c>
      <c r="AC53" s="33">
        <f>IF($A53="","",$AB53+$AA53)</f>
        <v/>
      </c>
      <c r="AD53" s="14">
        <f>IF($A53="","",IF($U53&lt;&gt;"Ja","Bescheinigung prüfen",IF($J53&lt;=0,"Kosten erfassen","OK")))</f>
        <v/>
      </c>
    </row>
    <row r="54">
      <c r="A54" s="4" t="n"/>
      <c r="B54" s="4" t="n"/>
      <c r="C54" s="4" t="n"/>
      <c r="D54" s="4" t="n"/>
      <c r="E54" s="4" t="n"/>
      <c r="F54" s="5" t="n"/>
      <c r="G54" s="27" t="n"/>
      <c r="H54" s="27" t="n"/>
      <c r="I54" s="28" t="n"/>
      <c r="J54" s="28" t="n"/>
      <c r="K54" s="28" t="n"/>
      <c r="L54" s="28" t="n"/>
      <c r="M54" s="29" t="n"/>
      <c r="N54" s="30">
        <f>IF($A54="","",IFERROR(VLOOKUP(1,'Parameter'!$A$15:$C$26,2,FALSE),0))</f>
        <v/>
      </c>
      <c r="O54" s="30">
        <f>IF($A54="","",IFERROR(VLOOKUP(9,'Parameter'!$A$15:$C$26,3,FALSE),0))</f>
        <v/>
      </c>
      <c r="P54" s="31">
        <f>IF($A54="","",$I54+$K54)</f>
        <v/>
      </c>
      <c r="Q54" s="30">
        <f>IF($A54="","",IF($M54&gt;0,$M54,'Parameter'!$B$8))</f>
        <v/>
      </c>
      <c r="R54" s="29" t="n"/>
      <c r="S54" s="28" t="n"/>
      <c r="T54" s="28" t="n"/>
      <c r="U54" s="5" t="n"/>
      <c r="V54" s="31">
        <f>IF($A54="","",IF($U54="Ja",$J54,0))</f>
        <v/>
      </c>
      <c r="W54" s="31">
        <f>IF($A54="","",$V54*$N54)</f>
        <v/>
      </c>
      <c r="X54" s="31">
        <f>IF($A54="","",$V54*$O54)</f>
        <v/>
      </c>
      <c r="Y54" s="31">
        <f>IF($A54="","",$P54*$Q54)</f>
        <v/>
      </c>
      <c r="Z54" s="31">
        <f>IF($A54="","",$W54+$Y54)</f>
        <v/>
      </c>
      <c r="AA54" s="31">
        <f>IF($A54="","",$Z54*$R54)</f>
        <v/>
      </c>
      <c r="AB54" s="31">
        <f>IF($A54="","",$S54-$T54)</f>
        <v/>
      </c>
      <c r="AC54" s="31">
        <f>IF($A54="","",$AB54+$AA54)</f>
        <v/>
      </c>
      <c r="AD54" s="11">
        <f>IF($A54="","",IF($U54&lt;&gt;"Ja","Bescheinigung prüfen",IF($J54&lt;=0,"Kosten erfassen","OK")))</f>
        <v/>
      </c>
    </row>
    <row r="55">
      <c r="A55" s="4" t="n"/>
      <c r="B55" s="4" t="n"/>
      <c r="C55" s="4" t="n"/>
      <c r="D55" s="4" t="n"/>
      <c r="E55" s="4" t="n"/>
      <c r="F55" s="5" t="n"/>
      <c r="G55" s="27" t="n"/>
      <c r="H55" s="27" t="n"/>
      <c r="I55" s="28" t="n"/>
      <c r="J55" s="28" t="n"/>
      <c r="K55" s="28" t="n"/>
      <c r="L55" s="28" t="n"/>
      <c r="M55" s="29" t="n"/>
      <c r="N55" s="32">
        <f>IF($A55="","",IFERROR(VLOOKUP(1,'Parameter'!$A$15:$C$26,2,FALSE),0))</f>
        <v/>
      </c>
      <c r="O55" s="32">
        <f>IF($A55="","",IFERROR(VLOOKUP(9,'Parameter'!$A$15:$C$26,3,FALSE),0))</f>
        <v/>
      </c>
      <c r="P55" s="33">
        <f>IF($A55="","",$I55+$K55)</f>
        <v/>
      </c>
      <c r="Q55" s="32">
        <f>IF($A55="","",IF($M55&gt;0,$M55,'Parameter'!$B$8))</f>
        <v/>
      </c>
      <c r="R55" s="29" t="n"/>
      <c r="S55" s="28" t="n"/>
      <c r="T55" s="28" t="n"/>
      <c r="U55" s="5" t="n"/>
      <c r="V55" s="33">
        <f>IF($A55="","",IF($U55="Ja",$J55,0))</f>
        <v/>
      </c>
      <c r="W55" s="33">
        <f>IF($A55="","",$V55*$N55)</f>
        <v/>
      </c>
      <c r="X55" s="33">
        <f>IF($A55="","",$V55*$O55)</f>
        <v/>
      </c>
      <c r="Y55" s="33">
        <f>IF($A55="","",$P55*$Q55)</f>
        <v/>
      </c>
      <c r="Z55" s="33">
        <f>IF($A55="","",$W55+$Y55)</f>
        <v/>
      </c>
      <c r="AA55" s="33">
        <f>IF($A55="","",$Z55*$R55)</f>
        <v/>
      </c>
      <c r="AB55" s="33">
        <f>IF($A55="","",$S55-$T55)</f>
        <v/>
      </c>
      <c r="AC55" s="33">
        <f>IF($A55="","",$AB55+$AA55)</f>
        <v/>
      </c>
      <c r="AD55" s="14">
        <f>IF($A55="","",IF($U55&lt;&gt;"Ja","Bescheinigung prüfen",IF($J55&lt;=0,"Kosten erfassen","OK")))</f>
        <v/>
      </c>
    </row>
    <row r="56">
      <c r="A56" s="4" t="n"/>
      <c r="B56" s="4" t="n"/>
      <c r="C56" s="4" t="n"/>
      <c r="D56" s="4" t="n"/>
      <c r="E56" s="4" t="n"/>
      <c r="F56" s="5" t="n"/>
      <c r="G56" s="27" t="n"/>
      <c r="H56" s="27" t="n"/>
      <c r="I56" s="28" t="n"/>
      <c r="J56" s="28" t="n"/>
      <c r="K56" s="28" t="n"/>
      <c r="L56" s="28" t="n"/>
      <c r="M56" s="29" t="n"/>
      <c r="N56" s="30">
        <f>IF($A56="","",IFERROR(VLOOKUP(1,'Parameter'!$A$15:$C$26,2,FALSE),0))</f>
        <v/>
      </c>
      <c r="O56" s="30">
        <f>IF($A56="","",IFERROR(VLOOKUP(9,'Parameter'!$A$15:$C$26,3,FALSE),0))</f>
        <v/>
      </c>
      <c r="P56" s="31">
        <f>IF($A56="","",$I56+$K56)</f>
        <v/>
      </c>
      <c r="Q56" s="30">
        <f>IF($A56="","",IF($M56&gt;0,$M56,'Parameter'!$B$8))</f>
        <v/>
      </c>
      <c r="R56" s="29" t="n"/>
      <c r="S56" s="28" t="n"/>
      <c r="T56" s="28" t="n"/>
      <c r="U56" s="5" t="n"/>
      <c r="V56" s="31">
        <f>IF($A56="","",IF($U56="Ja",$J56,0))</f>
        <v/>
      </c>
      <c r="W56" s="31">
        <f>IF($A56="","",$V56*$N56)</f>
        <v/>
      </c>
      <c r="X56" s="31">
        <f>IF($A56="","",$V56*$O56)</f>
        <v/>
      </c>
      <c r="Y56" s="31">
        <f>IF($A56="","",$P56*$Q56)</f>
        <v/>
      </c>
      <c r="Z56" s="31">
        <f>IF($A56="","",$W56+$Y56)</f>
        <v/>
      </c>
      <c r="AA56" s="31">
        <f>IF($A56="","",$Z56*$R56)</f>
        <v/>
      </c>
      <c r="AB56" s="31">
        <f>IF($A56="","",$S56-$T56)</f>
        <v/>
      </c>
      <c r="AC56" s="31">
        <f>IF($A56="","",$AB56+$AA56)</f>
        <v/>
      </c>
      <c r="AD56" s="11">
        <f>IF($A56="","",IF($U56&lt;&gt;"Ja","Bescheinigung prüfen",IF($J56&lt;=0,"Kosten erfassen","OK")))</f>
        <v/>
      </c>
    </row>
    <row r="57">
      <c r="A57" s="4" t="n"/>
      <c r="B57" s="4" t="n"/>
      <c r="C57" s="4" t="n"/>
      <c r="D57" s="4" t="n"/>
      <c r="E57" s="4" t="n"/>
      <c r="F57" s="5" t="n"/>
      <c r="G57" s="27" t="n"/>
      <c r="H57" s="27" t="n"/>
      <c r="I57" s="28" t="n"/>
      <c r="J57" s="28" t="n"/>
      <c r="K57" s="28" t="n"/>
      <c r="L57" s="28" t="n"/>
      <c r="M57" s="29" t="n"/>
      <c r="N57" s="32">
        <f>IF($A57="","",IFERROR(VLOOKUP(1,'Parameter'!$A$15:$C$26,2,FALSE),0))</f>
        <v/>
      </c>
      <c r="O57" s="32">
        <f>IF($A57="","",IFERROR(VLOOKUP(9,'Parameter'!$A$15:$C$26,3,FALSE),0))</f>
        <v/>
      </c>
      <c r="P57" s="33">
        <f>IF($A57="","",$I57+$K57)</f>
        <v/>
      </c>
      <c r="Q57" s="32">
        <f>IF($A57="","",IF($M57&gt;0,$M57,'Parameter'!$B$8))</f>
        <v/>
      </c>
      <c r="R57" s="29" t="n"/>
      <c r="S57" s="28" t="n"/>
      <c r="T57" s="28" t="n"/>
      <c r="U57" s="5" t="n"/>
      <c r="V57" s="33">
        <f>IF($A57="","",IF($U57="Ja",$J57,0))</f>
        <v/>
      </c>
      <c r="W57" s="33">
        <f>IF($A57="","",$V57*$N57)</f>
        <v/>
      </c>
      <c r="X57" s="33">
        <f>IF($A57="","",$V57*$O57)</f>
        <v/>
      </c>
      <c r="Y57" s="33">
        <f>IF($A57="","",$P57*$Q57)</f>
        <v/>
      </c>
      <c r="Z57" s="33">
        <f>IF($A57="","",$W57+$Y57)</f>
        <v/>
      </c>
      <c r="AA57" s="33">
        <f>IF($A57="","",$Z57*$R57)</f>
        <v/>
      </c>
      <c r="AB57" s="33">
        <f>IF($A57="","",$S57-$T57)</f>
        <v/>
      </c>
      <c r="AC57" s="33">
        <f>IF($A57="","",$AB57+$AA57)</f>
        <v/>
      </c>
      <c r="AD57" s="14">
        <f>IF($A57="","",IF($U57&lt;&gt;"Ja","Bescheinigung prüfen",IF($J57&lt;=0,"Kosten erfassen","OK")))</f>
        <v/>
      </c>
    </row>
    <row r="58">
      <c r="A58" s="4" t="n"/>
      <c r="B58" s="4" t="n"/>
      <c r="C58" s="4" t="n"/>
      <c r="D58" s="4" t="n"/>
      <c r="E58" s="4" t="n"/>
      <c r="F58" s="5" t="n"/>
      <c r="G58" s="27" t="n"/>
      <c r="H58" s="27" t="n"/>
      <c r="I58" s="28" t="n"/>
      <c r="J58" s="28" t="n"/>
      <c r="K58" s="28" t="n"/>
      <c r="L58" s="28" t="n"/>
      <c r="M58" s="29" t="n"/>
      <c r="N58" s="30">
        <f>IF($A58="","",IFERROR(VLOOKUP(1,'Parameter'!$A$15:$C$26,2,FALSE),0))</f>
        <v/>
      </c>
      <c r="O58" s="30">
        <f>IF($A58="","",IFERROR(VLOOKUP(9,'Parameter'!$A$15:$C$26,3,FALSE),0))</f>
        <v/>
      </c>
      <c r="P58" s="31">
        <f>IF($A58="","",$I58+$K58)</f>
        <v/>
      </c>
      <c r="Q58" s="30">
        <f>IF($A58="","",IF($M58&gt;0,$M58,'Parameter'!$B$8))</f>
        <v/>
      </c>
      <c r="R58" s="29" t="n"/>
      <c r="S58" s="28" t="n"/>
      <c r="T58" s="28" t="n"/>
      <c r="U58" s="5" t="n"/>
      <c r="V58" s="31">
        <f>IF($A58="","",IF($U58="Ja",$J58,0))</f>
        <v/>
      </c>
      <c r="W58" s="31">
        <f>IF($A58="","",$V58*$N58)</f>
        <v/>
      </c>
      <c r="X58" s="31">
        <f>IF($A58="","",$V58*$O58)</f>
        <v/>
      </c>
      <c r="Y58" s="31">
        <f>IF($A58="","",$P58*$Q58)</f>
        <v/>
      </c>
      <c r="Z58" s="31">
        <f>IF($A58="","",$W58+$Y58)</f>
        <v/>
      </c>
      <c r="AA58" s="31">
        <f>IF($A58="","",$Z58*$R58)</f>
        <v/>
      </c>
      <c r="AB58" s="31">
        <f>IF($A58="","",$S58-$T58)</f>
        <v/>
      </c>
      <c r="AC58" s="31">
        <f>IF($A58="","",$AB58+$AA58)</f>
        <v/>
      </c>
      <c r="AD58" s="11">
        <f>IF($A58="","",IF($U58&lt;&gt;"Ja","Bescheinigung prüfen",IF($J58&lt;=0,"Kosten erfassen","OK")))</f>
        <v/>
      </c>
    </row>
    <row r="59">
      <c r="A59" s="4" t="n"/>
      <c r="B59" s="4" t="n"/>
      <c r="C59" s="4" t="n"/>
      <c r="D59" s="4" t="n"/>
      <c r="E59" s="4" t="n"/>
      <c r="F59" s="5" t="n"/>
      <c r="G59" s="27" t="n"/>
      <c r="H59" s="27" t="n"/>
      <c r="I59" s="28" t="n"/>
      <c r="J59" s="28" t="n"/>
      <c r="K59" s="28" t="n"/>
      <c r="L59" s="28" t="n"/>
      <c r="M59" s="29" t="n"/>
      <c r="N59" s="32">
        <f>IF($A59="","",IFERROR(VLOOKUP(1,'Parameter'!$A$15:$C$26,2,FALSE),0))</f>
        <v/>
      </c>
      <c r="O59" s="32">
        <f>IF($A59="","",IFERROR(VLOOKUP(9,'Parameter'!$A$15:$C$26,3,FALSE),0))</f>
        <v/>
      </c>
      <c r="P59" s="33">
        <f>IF($A59="","",$I59+$K59)</f>
        <v/>
      </c>
      <c r="Q59" s="32">
        <f>IF($A59="","",IF($M59&gt;0,$M59,'Parameter'!$B$8))</f>
        <v/>
      </c>
      <c r="R59" s="29" t="n"/>
      <c r="S59" s="28" t="n"/>
      <c r="T59" s="28" t="n"/>
      <c r="U59" s="5" t="n"/>
      <c r="V59" s="33">
        <f>IF($A59="","",IF($U59="Ja",$J59,0))</f>
        <v/>
      </c>
      <c r="W59" s="33">
        <f>IF($A59="","",$V59*$N59)</f>
        <v/>
      </c>
      <c r="X59" s="33">
        <f>IF($A59="","",$V59*$O59)</f>
        <v/>
      </c>
      <c r="Y59" s="33">
        <f>IF($A59="","",$P59*$Q59)</f>
        <v/>
      </c>
      <c r="Z59" s="33">
        <f>IF($A59="","",$W59+$Y59)</f>
        <v/>
      </c>
      <c r="AA59" s="33">
        <f>IF($A59="","",$Z59*$R59)</f>
        <v/>
      </c>
      <c r="AB59" s="33">
        <f>IF($A59="","",$S59-$T59)</f>
        <v/>
      </c>
      <c r="AC59" s="33">
        <f>IF($A59="","",$AB59+$AA59)</f>
        <v/>
      </c>
      <c r="AD59" s="14">
        <f>IF($A59="","",IF($U59&lt;&gt;"Ja","Bescheinigung prüfen",IF($J59&lt;=0,"Kosten erfassen","OK")))</f>
        <v/>
      </c>
    </row>
    <row r="60">
      <c r="A60" s="4" t="n"/>
      <c r="B60" s="4" t="n"/>
      <c r="C60" s="4" t="n"/>
      <c r="D60" s="4" t="n"/>
      <c r="E60" s="4" t="n"/>
      <c r="F60" s="5" t="n"/>
      <c r="G60" s="27" t="n"/>
      <c r="H60" s="27" t="n"/>
      <c r="I60" s="28" t="n"/>
      <c r="J60" s="28" t="n"/>
      <c r="K60" s="28" t="n"/>
      <c r="L60" s="28" t="n"/>
      <c r="M60" s="29" t="n"/>
      <c r="N60" s="30">
        <f>IF($A60="","",IFERROR(VLOOKUP(1,'Parameter'!$A$15:$C$26,2,FALSE),0))</f>
        <v/>
      </c>
      <c r="O60" s="30">
        <f>IF($A60="","",IFERROR(VLOOKUP(9,'Parameter'!$A$15:$C$26,3,FALSE),0))</f>
        <v/>
      </c>
      <c r="P60" s="31">
        <f>IF($A60="","",$I60+$K60)</f>
        <v/>
      </c>
      <c r="Q60" s="30">
        <f>IF($A60="","",IF($M60&gt;0,$M60,'Parameter'!$B$8))</f>
        <v/>
      </c>
      <c r="R60" s="29" t="n"/>
      <c r="S60" s="28" t="n"/>
      <c r="T60" s="28" t="n"/>
      <c r="U60" s="5" t="n"/>
      <c r="V60" s="31">
        <f>IF($A60="","",IF($U60="Ja",$J60,0))</f>
        <v/>
      </c>
      <c r="W60" s="31">
        <f>IF($A60="","",$V60*$N60)</f>
        <v/>
      </c>
      <c r="X60" s="31">
        <f>IF($A60="","",$V60*$O60)</f>
        <v/>
      </c>
      <c r="Y60" s="31">
        <f>IF($A60="","",$P60*$Q60)</f>
        <v/>
      </c>
      <c r="Z60" s="31">
        <f>IF($A60="","",$W60+$Y60)</f>
        <v/>
      </c>
      <c r="AA60" s="31">
        <f>IF($A60="","",$Z60*$R60)</f>
        <v/>
      </c>
      <c r="AB60" s="31">
        <f>IF($A60="","",$S60-$T60)</f>
        <v/>
      </c>
      <c r="AC60" s="31">
        <f>IF($A60="","",$AB60+$AA60)</f>
        <v/>
      </c>
      <c r="AD60" s="11">
        <f>IF($A60="","",IF($U60&lt;&gt;"Ja","Bescheinigung prüfen",IF($J60&lt;=0,"Kosten erfassen","OK")))</f>
        <v/>
      </c>
    </row>
    <row r="61">
      <c r="A61" s="4" t="n"/>
      <c r="B61" s="4" t="n"/>
      <c r="C61" s="4" t="n"/>
      <c r="D61" s="4" t="n"/>
      <c r="E61" s="4" t="n"/>
      <c r="F61" s="5" t="n"/>
      <c r="G61" s="27" t="n"/>
      <c r="H61" s="27" t="n"/>
      <c r="I61" s="28" t="n"/>
      <c r="J61" s="28" t="n"/>
      <c r="K61" s="28" t="n"/>
      <c r="L61" s="28" t="n"/>
      <c r="M61" s="29" t="n"/>
      <c r="N61" s="32">
        <f>IF($A61="","",IFERROR(VLOOKUP(1,'Parameter'!$A$15:$C$26,2,FALSE),0))</f>
        <v/>
      </c>
      <c r="O61" s="32">
        <f>IF($A61="","",IFERROR(VLOOKUP(9,'Parameter'!$A$15:$C$26,3,FALSE),0))</f>
        <v/>
      </c>
      <c r="P61" s="33">
        <f>IF($A61="","",$I61+$K61)</f>
        <v/>
      </c>
      <c r="Q61" s="32">
        <f>IF($A61="","",IF($M61&gt;0,$M61,'Parameter'!$B$8))</f>
        <v/>
      </c>
      <c r="R61" s="29" t="n"/>
      <c r="S61" s="28" t="n"/>
      <c r="T61" s="28" t="n"/>
      <c r="U61" s="5" t="n"/>
      <c r="V61" s="33">
        <f>IF($A61="","",IF($U61="Ja",$J61,0))</f>
        <v/>
      </c>
      <c r="W61" s="33">
        <f>IF($A61="","",$V61*$N61)</f>
        <v/>
      </c>
      <c r="X61" s="33">
        <f>IF($A61="","",$V61*$O61)</f>
        <v/>
      </c>
      <c r="Y61" s="33">
        <f>IF($A61="","",$P61*$Q61)</f>
        <v/>
      </c>
      <c r="Z61" s="33">
        <f>IF($A61="","",$W61+$Y61)</f>
        <v/>
      </c>
      <c r="AA61" s="33">
        <f>IF($A61="","",$Z61*$R61)</f>
        <v/>
      </c>
      <c r="AB61" s="33">
        <f>IF($A61="","",$S61-$T61)</f>
        <v/>
      </c>
      <c r="AC61" s="33">
        <f>IF($A61="","",$AB61+$AA61)</f>
        <v/>
      </c>
      <c r="AD61" s="14">
        <f>IF($A61="","",IF($U61&lt;&gt;"Ja","Bescheinigung prüfen",IF($J61&lt;=0,"Kosten erfassen","OK")))</f>
        <v/>
      </c>
    </row>
    <row r="62">
      <c r="A62" s="4" t="n"/>
      <c r="B62" s="4" t="n"/>
      <c r="C62" s="4" t="n"/>
      <c r="D62" s="4" t="n"/>
      <c r="E62" s="4" t="n"/>
      <c r="F62" s="5" t="n"/>
      <c r="G62" s="27" t="n"/>
      <c r="H62" s="27" t="n"/>
      <c r="I62" s="28" t="n"/>
      <c r="J62" s="28" t="n"/>
      <c r="K62" s="28" t="n"/>
      <c r="L62" s="28" t="n"/>
      <c r="M62" s="29" t="n"/>
      <c r="N62" s="30">
        <f>IF($A62="","",IFERROR(VLOOKUP(1,'Parameter'!$A$15:$C$26,2,FALSE),0))</f>
        <v/>
      </c>
      <c r="O62" s="30">
        <f>IF($A62="","",IFERROR(VLOOKUP(9,'Parameter'!$A$15:$C$26,3,FALSE),0))</f>
        <v/>
      </c>
      <c r="P62" s="31">
        <f>IF($A62="","",$I62+$K62)</f>
        <v/>
      </c>
      <c r="Q62" s="30">
        <f>IF($A62="","",IF($M62&gt;0,$M62,'Parameter'!$B$8))</f>
        <v/>
      </c>
      <c r="R62" s="29" t="n"/>
      <c r="S62" s="28" t="n"/>
      <c r="T62" s="28" t="n"/>
      <c r="U62" s="5" t="n"/>
      <c r="V62" s="31">
        <f>IF($A62="","",IF($U62="Ja",$J62,0))</f>
        <v/>
      </c>
      <c r="W62" s="31">
        <f>IF($A62="","",$V62*$N62)</f>
        <v/>
      </c>
      <c r="X62" s="31">
        <f>IF($A62="","",$V62*$O62)</f>
        <v/>
      </c>
      <c r="Y62" s="31">
        <f>IF($A62="","",$P62*$Q62)</f>
        <v/>
      </c>
      <c r="Z62" s="31">
        <f>IF($A62="","",$W62+$Y62)</f>
        <v/>
      </c>
      <c r="AA62" s="31">
        <f>IF($A62="","",$Z62*$R62)</f>
        <v/>
      </c>
      <c r="AB62" s="31">
        <f>IF($A62="","",$S62-$T62)</f>
        <v/>
      </c>
      <c r="AC62" s="31">
        <f>IF($A62="","",$AB62+$AA62)</f>
        <v/>
      </c>
      <c r="AD62" s="11">
        <f>IF($A62="","",IF($U62&lt;&gt;"Ja","Bescheinigung prüfen",IF($J62&lt;=0,"Kosten erfassen","OK")))</f>
        <v/>
      </c>
    </row>
    <row r="63">
      <c r="A63" s="4" t="n"/>
      <c r="B63" s="4" t="n"/>
      <c r="C63" s="4" t="n"/>
      <c r="D63" s="4" t="n"/>
      <c r="E63" s="4" t="n"/>
      <c r="F63" s="5" t="n"/>
      <c r="G63" s="27" t="n"/>
      <c r="H63" s="27" t="n"/>
      <c r="I63" s="28" t="n"/>
      <c r="J63" s="28" t="n"/>
      <c r="K63" s="28" t="n"/>
      <c r="L63" s="28" t="n"/>
      <c r="M63" s="29" t="n"/>
      <c r="N63" s="32">
        <f>IF($A63="","",IFERROR(VLOOKUP(1,'Parameter'!$A$15:$C$26,2,FALSE),0))</f>
        <v/>
      </c>
      <c r="O63" s="32">
        <f>IF($A63="","",IFERROR(VLOOKUP(9,'Parameter'!$A$15:$C$26,3,FALSE),0))</f>
        <v/>
      </c>
      <c r="P63" s="33">
        <f>IF($A63="","",$I63+$K63)</f>
        <v/>
      </c>
      <c r="Q63" s="32">
        <f>IF($A63="","",IF($M63&gt;0,$M63,'Parameter'!$B$8))</f>
        <v/>
      </c>
      <c r="R63" s="29" t="n"/>
      <c r="S63" s="28" t="n"/>
      <c r="T63" s="28" t="n"/>
      <c r="U63" s="5" t="n"/>
      <c r="V63" s="33">
        <f>IF($A63="","",IF($U63="Ja",$J63,0))</f>
        <v/>
      </c>
      <c r="W63" s="33">
        <f>IF($A63="","",$V63*$N63)</f>
        <v/>
      </c>
      <c r="X63" s="33">
        <f>IF($A63="","",$V63*$O63)</f>
        <v/>
      </c>
      <c r="Y63" s="33">
        <f>IF($A63="","",$P63*$Q63)</f>
        <v/>
      </c>
      <c r="Z63" s="33">
        <f>IF($A63="","",$W63+$Y63)</f>
        <v/>
      </c>
      <c r="AA63" s="33">
        <f>IF($A63="","",$Z63*$R63)</f>
        <v/>
      </c>
      <c r="AB63" s="33">
        <f>IF($A63="","",$S63-$T63)</f>
        <v/>
      </c>
      <c r="AC63" s="33">
        <f>IF($A63="","",$AB63+$AA63)</f>
        <v/>
      </c>
      <c r="AD63" s="14">
        <f>IF($A63="","",IF($U63&lt;&gt;"Ja","Bescheinigung prüfen",IF($J63&lt;=0,"Kosten erfassen","OK")))</f>
        <v/>
      </c>
    </row>
    <row r="64">
      <c r="A64" s="4" t="n"/>
      <c r="B64" s="4" t="n"/>
      <c r="C64" s="4" t="n"/>
      <c r="D64" s="4" t="n"/>
      <c r="E64" s="4" t="n"/>
      <c r="F64" s="5" t="n"/>
      <c r="G64" s="27" t="n"/>
      <c r="H64" s="27" t="n"/>
      <c r="I64" s="28" t="n"/>
      <c r="J64" s="28" t="n"/>
      <c r="K64" s="28" t="n"/>
      <c r="L64" s="28" t="n"/>
      <c r="M64" s="29" t="n"/>
      <c r="N64" s="30">
        <f>IF($A64="","",IFERROR(VLOOKUP(1,'Parameter'!$A$15:$C$26,2,FALSE),0))</f>
        <v/>
      </c>
      <c r="O64" s="30">
        <f>IF($A64="","",IFERROR(VLOOKUP(9,'Parameter'!$A$15:$C$26,3,FALSE),0))</f>
        <v/>
      </c>
      <c r="P64" s="31">
        <f>IF($A64="","",$I64+$K64)</f>
        <v/>
      </c>
      <c r="Q64" s="30">
        <f>IF($A64="","",IF($M64&gt;0,$M64,'Parameter'!$B$8))</f>
        <v/>
      </c>
      <c r="R64" s="29" t="n"/>
      <c r="S64" s="28" t="n"/>
      <c r="T64" s="28" t="n"/>
      <c r="U64" s="5" t="n"/>
      <c r="V64" s="31">
        <f>IF($A64="","",IF($U64="Ja",$J64,0))</f>
        <v/>
      </c>
      <c r="W64" s="31">
        <f>IF($A64="","",$V64*$N64)</f>
        <v/>
      </c>
      <c r="X64" s="31">
        <f>IF($A64="","",$V64*$O64)</f>
        <v/>
      </c>
      <c r="Y64" s="31">
        <f>IF($A64="","",$P64*$Q64)</f>
        <v/>
      </c>
      <c r="Z64" s="31">
        <f>IF($A64="","",$W64+$Y64)</f>
        <v/>
      </c>
      <c r="AA64" s="31">
        <f>IF($A64="","",$Z64*$R64)</f>
        <v/>
      </c>
      <c r="AB64" s="31">
        <f>IF($A64="","",$S64-$T64)</f>
        <v/>
      </c>
      <c r="AC64" s="31">
        <f>IF($A64="","",$AB64+$AA64)</f>
        <v/>
      </c>
      <c r="AD64" s="11">
        <f>IF($A64="","",IF($U64&lt;&gt;"Ja","Bescheinigung prüfen",IF($J64&lt;=0,"Kosten erfassen","OK")))</f>
        <v/>
      </c>
    </row>
    <row r="65">
      <c r="A65" s="4" t="n"/>
      <c r="B65" s="4" t="n"/>
      <c r="C65" s="4" t="n"/>
      <c r="D65" s="4" t="n"/>
      <c r="E65" s="4" t="n"/>
      <c r="F65" s="5" t="n"/>
      <c r="G65" s="27" t="n"/>
      <c r="H65" s="27" t="n"/>
      <c r="I65" s="28" t="n"/>
      <c r="J65" s="28" t="n"/>
      <c r="K65" s="28" t="n"/>
      <c r="L65" s="28" t="n"/>
      <c r="M65" s="29" t="n"/>
      <c r="N65" s="32">
        <f>IF($A65="","",IFERROR(VLOOKUP(1,'Parameter'!$A$15:$C$26,2,FALSE),0))</f>
        <v/>
      </c>
      <c r="O65" s="32">
        <f>IF($A65="","",IFERROR(VLOOKUP(9,'Parameter'!$A$15:$C$26,3,FALSE),0))</f>
        <v/>
      </c>
      <c r="P65" s="33">
        <f>IF($A65="","",$I65+$K65)</f>
        <v/>
      </c>
      <c r="Q65" s="32">
        <f>IF($A65="","",IF($M65&gt;0,$M65,'Parameter'!$B$8))</f>
        <v/>
      </c>
      <c r="R65" s="29" t="n"/>
      <c r="S65" s="28" t="n"/>
      <c r="T65" s="28" t="n"/>
      <c r="U65" s="5" t="n"/>
      <c r="V65" s="33">
        <f>IF($A65="","",IF($U65="Ja",$J65,0))</f>
        <v/>
      </c>
      <c r="W65" s="33">
        <f>IF($A65="","",$V65*$N65)</f>
        <v/>
      </c>
      <c r="X65" s="33">
        <f>IF($A65="","",$V65*$O65)</f>
        <v/>
      </c>
      <c r="Y65" s="33">
        <f>IF($A65="","",$P65*$Q65)</f>
        <v/>
      </c>
      <c r="Z65" s="33">
        <f>IF($A65="","",$W65+$Y65)</f>
        <v/>
      </c>
      <c r="AA65" s="33">
        <f>IF($A65="","",$Z65*$R65)</f>
        <v/>
      </c>
      <c r="AB65" s="33">
        <f>IF($A65="","",$S65-$T65)</f>
        <v/>
      </c>
      <c r="AC65" s="33">
        <f>IF($A65="","",$AB65+$AA65)</f>
        <v/>
      </c>
      <c r="AD65" s="14">
        <f>IF($A65="","",IF($U65&lt;&gt;"Ja","Bescheinigung prüfen",IF($J65&lt;=0,"Kosten erfassen","OK")))</f>
        <v/>
      </c>
    </row>
    <row r="66">
      <c r="A66" s="4" t="n"/>
      <c r="B66" s="4" t="n"/>
      <c r="C66" s="4" t="n"/>
      <c r="D66" s="4" t="n"/>
      <c r="E66" s="4" t="n"/>
      <c r="F66" s="5" t="n"/>
      <c r="G66" s="27" t="n"/>
      <c r="H66" s="27" t="n"/>
      <c r="I66" s="28" t="n"/>
      <c r="J66" s="28" t="n"/>
      <c r="K66" s="28" t="n"/>
      <c r="L66" s="28" t="n"/>
      <c r="M66" s="29" t="n"/>
      <c r="N66" s="30">
        <f>IF($A66="","",IFERROR(VLOOKUP(1,'Parameter'!$A$15:$C$26,2,FALSE),0))</f>
        <v/>
      </c>
      <c r="O66" s="30">
        <f>IF($A66="","",IFERROR(VLOOKUP(9,'Parameter'!$A$15:$C$26,3,FALSE),0))</f>
        <v/>
      </c>
      <c r="P66" s="31">
        <f>IF($A66="","",$I66+$K66)</f>
        <v/>
      </c>
      <c r="Q66" s="30">
        <f>IF($A66="","",IF($M66&gt;0,$M66,'Parameter'!$B$8))</f>
        <v/>
      </c>
      <c r="R66" s="29" t="n"/>
      <c r="S66" s="28" t="n"/>
      <c r="T66" s="28" t="n"/>
      <c r="U66" s="5" t="n"/>
      <c r="V66" s="31">
        <f>IF($A66="","",IF($U66="Ja",$J66,0))</f>
        <v/>
      </c>
      <c r="W66" s="31">
        <f>IF($A66="","",$V66*$N66)</f>
        <v/>
      </c>
      <c r="X66" s="31">
        <f>IF($A66="","",$V66*$O66)</f>
        <v/>
      </c>
      <c r="Y66" s="31">
        <f>IF($A66="","",$P66*$Q66)</f>
        <v/>
      </c>
      <c r="Z66" s="31">
        <f>IF($A66="","",$W66+$Y66)</f>
        <v/>
      </c>
      <c r="AA66" s="31">
        <f>IF($A66="","",$Z66*$R66)</f>
        <v/>
      </c>
      <c r="AB66" s="31">
        <f>IF($A66="","",$S66-$T66)</f>
        <v/>
      </c>
      <c r="AC66" s="31">
        <f>IF($A66="","",$AB66+$AA66)</f>
        <v/>
      </c>
      <c r="AD66" s="11">
        <f>IF($A66="","",IF($U66&lt;&gt;"Ja","Bescheinigung prüfen",IF($J66&lt;=0,"Kosten erfassen","OK")))</f>
        <v/>
      </c>
    </row>
    <row r="67">
      <c r="A67" s="4" t="n"/>
      <c r="B67" s="4" t="n"/>
      <c r="C67" s="4" t="n"/>
      <c r="D67" s="4" t="n"/>
      <c r="E67" s="4" t="n"/>
      <c r="F67" s="5" t="n"/>
      <c r="G67" s="27" t="n"/>
      <c r="H67" s="27" t="n"/>
      <c r="I67" s="28" t="n"/>
      <c r="J67" s="28" t="n"/>
      <c r="K67" s="28" t="n"/>
      <c r="L67" s="28" t="n"/>
      <c r="M67" s="29" t="n"/>
      <c r="N67" s="32">
        <f>IF($A67="","",IFERROR(VLOOKUP(1,'Parameter'!$A$15:$C$26,2,FALSE),0))</f>
        <v/>
      </c>
      <c r="O67" s="32">
        <f>IF($A67="","",IFERROR(VLOOKUP(9,'Parameter'!$A$15:$C$26,3,FALSE),0))</f>
        <v/>
      </c>
      <c r="P67" s="33">
        <f>IF($A67="","",$I67+$K67)</f>
        <v/>
      </c>
      <c r="Q67" s="32">
        <f>IF($A67="","",IF($M67&gt;0,$M67,'Parameter'!$B$8))</f>
        <v/>
      </c>
      <c r="R67" s="29" t="n"/>
      <c r="S67" s="28" t="n"/>
      <c r="T67" s="28" t="n"/>
      <c r="U67" s="5" t="n"/>
      <c r="V67" s="33">
        <f>IF($A67="","",IF($U67="Ja",$J67,0))</f>
        <v/>
      </c>
      <c r="W67" s="33">
        <f>IF($A67="","",$V67*$N67)</f>
        <v/>
      </c>
      <c r="X67" s="33">
        <f>IF($A67="","",$V67*$O67)</f>
        <v/>
      </c>
      <c r="Y67" s="33">
        <f>IF($A67="","",$P67*$Q67)</f>
        <v/>
      </c>
      <c r="Z67" s="33">
        <f>IF($A67="","",$W67+$Y67)</f>
        <v/>
      </c>
      <c r="AA67" s="33">
        <f>IF($A67="","",$Z67*$R67)</f>
        <v/>
      </c>
      <c r="AB67" s="33">
        <f>IF($A67="","",$S67-$T67)</f>
        <v/>
      </c>
      <c r="AC67" s="33">
        <f>IF($A67="","",$AB67+$AA67)</f>
        <v/>
      </c>
      <c r="AD67" s="14">
        <f>IF($A67="","",IF($U67&lt;&gt;"Ja","Bescheinigung prüfen",IF($J67&lt;=0,"Kosten erfassen","OK")))</f>
        <v/>
      </c>
    </row>
    <row r="68">
      <c r="A68" s="4" t="n"/>
      <c r="B68" s="4" t="n"/>
      <c r="C68" s="4" t="n"/>
      <c r="D68" s="4" t="n"/>
      <c r="E68" s="4" t="n"/>
      <c r="F68" s="5" t="n"/>
      <c r="G68" s="27" t="n"/>
      <c r="H68" s="27" t="n"/>
      <c r="I68" s="28" t="n"/>
      <c r="J68" s="28" t="n"/>
      <c r="K68" s="28" t="n"/>
      <c r="L68" s="28" t="n"/>
      <c r="M68" s="29" t="n"/>
      <c r="N68" s="30">
        <f>IF($A68="","",IFERROR(VLOOKUP(1,'Parameter'!$A$15:$C$26,2,FALSE),0))</f>
        <v/>
      </c>
      <c r="O68" s="30">
        <f>IF($A68="","",IFERROR(VLOOKUP(9,'Parameter'!$A$15:$C$26,3,FALSE),0))</f>
        <v/>
      </c>
      <c r="P68" s="31">
        <f>IF($A68="","",$I68+$K68)</f>
        <v/>
      </c>
      <c r="Q68" s="30">
        <f>IF($A68="","",IF($M68&gt;0,$M68,'Parameter'!$B$8))</f>
        <v/>
      </c>
      <c r="R68" s="29" t="n"/>
      <c r="S68" s="28" t="n"/>
      <c r="T68" s="28" t="n"/>
      <c r="U68" s="5" t="n"/>
      <c r="V68" s="31">
        <f>IF($A68="","",IF($U68="Ja",$J68,0))</f>
        <v/>
      </c>
      <c r="W68" s="31">
        <f>IF($A68="","",$V68*$N68)</f>
        <v/>
      </c>
      <c r="X68" s="31">
        <f>IF($A68="","",$V68*$O68)</f>
        <v/>
      </c>
      <c r="Y68" s="31">
        <f>IF($A68="","",$P68*$Q68)</f>
        <v/>
      </c>
      <c r="Z68" s="31">
        <f>IF($A68="","",$W68+$Y68)</f>
        <v/>
      </c>
      <c r="AA68" s="31">
        <f>IF($A68="","",$Z68*$R68)</f>
        <v/>
      </c>
      <c r="AB68" s="31">
        <f>IF($A68="","",$S68-$T68)</f>
        <v/>
      </c>
      <c r="AC68" s="31">
        <f>IF($A68="","",$AB68+$AA68)</f>
        <v/>
      </c>
      <c r="AD68" s="11">
        <f>IF($A68="","",IF($U68&lt;&gt;"Ja","Bescheinigung prüfen",IF($J68&lt;=0,"Kosten erfassen","OK")))</f>
        <v/>
      </c>
    </row>
    <row r="69">
      <c r="A69" s="4" t="n"/>
      <c r="B69" s="4" t="n"/>
      <c r="C69" s="4" t="n"/>
      <c r="D69" s="4" t="n"/>
      <c r="E69" s="4" t="n"/>
      <c r="F69" s="5" t="n"/>
      <c r="G69" s="27" t="n"/>
      <c r="H69" s="27" t="n"/>
      <c r="I69" s="28" t="n"/>
      <c r="J69" s="28" t="n"/>
      <c r="K69" s="28" t="n"/>
      <c r="L69" s="28" t="n"/>
      <c r="M69" s="29" t="n"/>
      <c r="N69" s="32">
        <f>IF($A69="","",IFERROR(VLOOKUP(1,'Parameter'!$A$15:$C$26,2,FALSE),0))</f>
        <v/>
      </c>
      <c r="O69" s="32">
        <f>IF($A69="","",IFERROR(VLOOKUP(9,'Parameter'!$A$15:$C$26,3,FALSE),0))</f>
        <v/>
      </c>
      <c r="P69" s="33">
        <f>IF($A69="","",$I69+$K69)</f>
        <v/>
      </c>
      <c r="Q69" s="32">
        <f>IF($A69="","",IF($M69&gt;0,$M69,'Parameter'!$B$8))</f>
        <v/>
      </c>
      <c r="R69" s="29" t="n"/>
      <c r="S69" s="28" t="n"/>
      <c r="T69" s="28" t="n"/>
      <c r="U69" s="5" t="n"/>
      <c r="V69" s="33">
        <f>IF($A69="","",IF($U69="Ja",$J69,0))</f>
        <v/>
      </c>
      <c r="W69" s="33">
        <f>IF($A69="","",$V69*$N69)</f>
        <v/>
      </c>
      <c r="X69" s="33">
        <f>IF($A69="","",$V69*$O69)</f>
        <v/>
      </c>
      <c r="Y69" s="33">
        <f>IF($A69="","",$P69*$Q69)</f>
        <v/>
      </c>
      <c r="Z69" s="33">
        <f>IF($A69="","",$W69+$Y69)</f>
        <v/>
      </c>
      <c r="AA69" s="33">
        <f>IF($A69="","",$Z69*$R69)</f>
        <v/>
      </c>
      <c r="AB69" s="33">
        <f>IF($A69="","",$S69-$T69)</f>
        <v/>
      </c>
      <c r="AC69" s="33">
        <f>IF($A69="","",$AB69+$AA69)</f>
        <v/>
      </c>
      <c r="AD69" s="14">
        <f>IF($A69="","",IF($U69&lt;&gt;"Ja","Bescheinigung prüfen",IF($J69&lt;=0,"Kosten erfassen","OK")))</f>
        <v/>
      </c>
    </row>
    <row r="70">
      <c r="A70" s="4" t="n"/>
      <c r="B70" s="4" t="n"/>
      <c r="C70" s="4" t="n"/>
      <c r="D70" s="4" t="n"/>
      <c r="E70" s="4" t="n"/>
      <c r="F70" s="5" t="n"/>
      <c r="G70" s="27" t="n"/>
      <c r="H70" s="27" t="n"/>
      <c r="I70" s="28" t="n"/>
      <c r="J70" s="28" t="n"/>
      <c r="K70" s="28" t="n"/>
      <c r="L70" s="28" t="n"/>
      <c r="M70" s="29" t="n"/>
      <c r="N70" s="30">
        <f>IF($A70="","",IFERROR(VLOOKUP(1,'Parameter'!$A$15:$C$26,2,FALSE),0))</f>
        <v/>
      </c>
      <c r="O70" s="30">
        <f>IF($A70="","",IFERROR(VLOOKUP(9,'Parameter'!$A$15:$C$26,3,FALSE),0))</f>
        <v/>
      </c>
      <c r="P70" s="31">
        <f>IF($A70="","",$I70+$K70)</f>
        <v/>
      </c>
      <c r="Q70" s="30">
        <f>IF($A70="","",IF($M70&gt;0,$M70,'Parameter'!$B$8))</f>
        <v/>
      </c>
      <c r="R70" s="29" t="n"/>
      <c r="S70" s="28" t="n"/>
      <c r="T70" s="28" t="n"/>
      <c r="U70" s="5" t="n"/>
      <c r="V70" s="31">
        <f>IF($A70="","",IF($U70="Ja",$J70,0))</f>
        <v/>
      </c>
      <c r="W70" s="31">
        <f>IF($A70="","",$V70*$N70)</f>
        <v/>
      </c>
      <c r="X70" s="31">
        <f>IF($A70="","",$V70*$O70)</f>
        <v/>
      </c>
      <c r="Y70" s="31">
        <f>IF($A70="","",$P70*$Q70)</f>
        <v/>
      </c>
      <c r="Z70" s="31">
        <f>IF($A70="","",$W70+$Y70)</f>
        <v/>
      </c>
      <c r="AA70" s="31">
        <f>IF($A70="","",$Z70*$R70)</f>
        <v/>
      </c>
      <c r="AB70" s="31">
        <f>IF($A70="","",$S70-$T70)</f>
        <v/>
      </c>
      <c r="AC70" s="31">
        <f>IF($A70="","",$AB70+$AA70)</f>
        <v/>
      </c>
      <c r="AD70" s="11">
        <f>IF($A70="","",IF($U70&lt;&gt;"Ja","Bescheinigung prüfen",IF($J70&lt;=0,"Kosten erfassen","OK")))</f>
        <v/>
      </c>
    </row>
    <row r="71">
      <c r="A71" s="4" t="n"/>
      <c r="B71" s="4" t="n"/>
      <c r="C71" s="4" t="n"/>
      <c r="D71" s="4" t="n"/>
      <c r="E71" s="4" t="n"/>
      <c r="F71" s="5" t="n"/>
      <c r="G71" s="27" t="n"/>
      <c r="H71" s="27" t="n"/>
      <c r="I71" s="28" t="n"/>
      <c r="J71" s="28" t="n"/>
      <c r="K71" s="28" t="n"/>
      <c r="L71" s="28" t="n"/>
      <c r="M71" s="29" t="n"/>
      <c r="N71" s="32">
        <f>IF($A71="","",IFERROR(VLOOKUP(1,'Parameter'!$A$15:$C$26,2,FALSE),0))</f>
        <v/>
      </c>
      <c r="O71" s="32">
        <f>IF($A71="","",IFERROR(VLOOKUP(9,'Parameter'!$A$15:$C$26,3,FALSE),0))</f>
        <v/>
      </c>
      <c r="P71" s="33">
        <f>IF($A71="","",$I71+$K71)</f>
        <v/>
      </c>
      <c r="Q71" s="32">
        <f>IF($A71="","",IF($M71&gt;0,$M71,'Parameter'!$B$8))</f>
        <v/>
      </c>
      <c r="R71" s="29" t="n"/>
      <c r="S71" s="28" t="n"/>
      <c r="T71" s="28" t="n"/>
      <c r="U71" s="5" t="n"/>
      <c r="V71" s="33">
        <f>IF($A71="","",IF($U71="Ja",$J71,0))</f>
        <v/>
      </c>
      <c r="W71" s="33">
        <f>IF($A71="","",$V71*$N71)</f>
        <v/>
      </c>
      <c r="X71" s="33">
        <f>IF($A71="","",$V71*$O71)</f>
        <v/>
      </c>
      <c r="Y71" s="33">
        <f>IF($A71="","",$P71*$Q71)</f>
        <v/>
      </c>
      <c r="Z71" s="33">
        <f>IF($A71="","",$W71+$Y71)</f>
        <v/>
      </c>
      <c r="AA71" s="33">
        <f>IF($A71="","",$Z71*$R71)</f>
        <v/>
      </c>
      <c r="AB71" s="33">
        <f>IF($A71="","",$S71-$T71)</f>
        <v/>
      </c>
      <c r="AC71" s="33">
        <f>IF($A71="","",$AB71+$AA71)</f>
        <v/>
      </c>
      <c r="AD71" s="14">
        <f>IF($A71="","",IF($U71&lt;&gt;"Ja","Bescheinigung prüfen",IF($J71&lt;=0,"Kosten erfassen","OK")))</f>
        <v/>
      </c>
    </row>
    <row r="72">
      <c r="A72" s="4" t="n"/>
      <c r="B72" s="4" t="n"/>
      <c r="C72" s="4" t="n"/>
      <c r="D72" s="4" t="n"/>
      <c r="E72" s="4" t="n"/>
      <c r="F72" s="5" t="n"/>
      <c r="G72" s="27" t="n"/>
      <c r="H72" s="27" t="n"/>
      <c r="I72" s="28" t="n"/>
      <c r="J72" s="28" t="n"/>
      <c r="K72" s="28" t="n"/>
      <c r="L72" s="28" t="n"/>
      <c r="M72" s="29" t="n"/>
      <c r="N72" s="30">
        <f>IF($A72="","",IFERROR(VLOOKUP(1,'Parameter'!$A$15:$C$26,2,FALSE),0))</f>
        <v/>
      </c>
      <c r="O72" s="30">
        <f>IF($A72="","",IFERROR(VLOOKUP(9,'Parameter'!$A$15:$C$26,3,FALSE),0))</f>
        <v/>
      </c>
      <c r="P72" s="31">
        <f>IF($A72="","",$I72+$K72)</f>
        <v/>
      </c>
      <c r="Q72" s="30">
        <f>IF($A72="","",IF($M72&gt;0,$M72,'Parameter'!$B$8))</f>
        <v/>
      </c>
      <c r="R72" s="29" t="n"/>
      <c r="S72" s="28" t="n"/>
      <c r="T72" s="28" t="n"/>
      <c r="U72" s="5" t="n"/>
      <c r="V72" s="31">
        <f>IF($A72="","",IF($U72="Ja",$J72,0))</f>
        <v/>
      </c>
      <c r="W72" s="31">
        <f>IF($A72="","",$V72*$N72)</f>
        <v/>
      </c>
      <c r="X72" s="31">
        <f>IF($A72="","",$V72*$O72)</f>
        <v/>
      </c>
      <c r="Y72" s="31">
        <f>IF($A72="","",$P72*$Q72)</f>
        <v/>
      </c>
      <c r="Z72" s="31">
        <f>IF($A72="","",$W72+$Y72)</f>
        <v/>
      </c>
      <c r="AA72" s="31">
        <f>IF($A72="","",$Z72*$R72)</f>
        <v/>
      </c>
      <c r="AB72" s="31">
        <f>IF($A72="","",$S72-$T72)</f>
        <v/>
      </c>
      <c r="AC72" s="31">
        <f>IF($A72="","",$AB72+$AA72)</f>
        <v/>
      </c>
      <c r="AD72" s="11">
        <f>IF($A72="","",IF($U72&lt;&gt;"Ja","Bescheinigung prüfen",IF($J72&lt;=0,"Kosten erfassen","OK")))</f>
        <v/>
      </c>
    </row>
    <row r="73">
      <c r="A73" s="4" t="n"/>
      <c r="B73" s="4" t="n"/>
      <c r="C73" s="4" t="n"/>
      <c r="D73" s="4" t="n"/>
      <c r="E73" s="4" t="n"/>
      <c r="F73" s="5" t="n"/>
      <c r="G73" s="27" t="n"/>
      <c r="H73" s="27" t="n"/>
      <c r="I73" s="28" t="n"/>
      <c r="J73" s="28" t="n"/>
      <c r="K73" s="28" t="n"/>
      <c r="L73" s="28" t="n"/>
      <c r="M73" s="29" t="n"/>
      <c r="N73" s="32">
        <f>IF($A73="","",IFERROR(VLOOKUP(1,'Parameter'!$A$15:$C$26,2,FALSE),0))</f>
        <v/>
      </c>
      <c r="O73" s="32">
        <f>IF($A73="","",IFERROR(VLOOKUP(9,'Parameter'!$A$15:$C$26,3,FALSE),0))</f>
        <v/>
      </c>
      <c r="P73" s="33">
        <f>IF($A73="","",$I73+$K73)</f>
        <v/>
      </c>
      <c r="Q73" s="32">
        <f>IF($A73="","",IF($M73&gt;0,$M73,'Parameter'!$B$8))</f>
        <v/>
      </c>
      <c r="R73" s="29" t="n"/>
      <c r="S73" s="28" t="n"/>
      <c r="T73" s="28" t="n"/>
      <c r="U73" s="5" t="n"/>
      <c r="V73" s="33">
        <f>IF($A73="","",IF($U73="Ja",$J73,0))</f>
        <v/>
      </c>
      <c r="W73" s="33">
        <f>IF($A73="","",$V73*$N73)</f>
        <v/>
      </c>
      <c r="X73" s="33">
        <f>IF($A73="","",$V73*$O73)</f>
        <v/>
      </c>
      <c r="Y73" s="33">
        <f>IF($A73="","",$P73*$Q73)</f>
        <v/>
      </c>
      <c r="Z73" s="33">
        <f>IF($A73="","",$W73+$Y73)</f>
        <v/>
      </c>
      <c r="AA73" s="33">
        <f>IF($A73="","",$Z73*$R73)</f>
        <v/>
      </c>
      <c r="AB73" s="33">
        <f>IF($A73="","",$S73-$T73)</f>
        <v/>
      </c>
      <c r="AC73" s="33">
        <f>IF($A73="","",$AB73+$AA73)</f>
        <v/>
      </c>
      <c r="AD73" s="14">
        <f>IF($A73="","",IF($U73&lt;&gt;"Ja","Bescheinigung prüfen",IF($J73&lt;=0,"Kosten erfassen","OK")))</f>
        <v/>
      </c>
    </row>
    <row r="74">
      <c r="A74" s="4" t="n"/>
      <c r="B74" s="4" t="n"/>
      <c r="C74" s="4" t="n"/>
      <c r="D74" s="4" t="n"/>
      <c r="E74" s="4" t="n"/>
      <c r="F74" s="5" t="n"/>
      <c r="G74" s="27" t="n"/>
      <c r="H74" s="27" t="n"/>
      <c r="I74" s="28" t="n"/>
      <c r="J74" s="28" t="n"/>
      <c r="K74" s="28" t="n"/>
      <c r="L74" s="28" t="n"/>
      <c r="M74" s="29" t="n"/>
      <c r="N74" s="30">
        <f>IF($A74="","",IFERROR(VLOOKUP(1,'Parameter'!$A$15:$C$26,2,FALSE),0))</f>
        <v/>
      </c>
      <c r="O74" s="30">
        <f>IF($A74="","",IFERROR(VLOOKUP(9,'Parameter'!$A$15:$C$26,3,FALSE),0))</f>
        <v/>
      </c>
      <c r="P74" s="31">
        <f>IF($A74="","",$I74+$K74)</f>
        <v/>
      </c>
      <c r="Q74" s="30">
        <f>IF($A74="","",IF($M74&gt;0,$M74,'Parameter'!$B$8))</f>
        <v/>
      </c>
      <c r="R74" s="29" t="n"/>
      <c r="S74" s="28" t="n"/>
      <c r="T74" s="28" t="n"/>
      <c r="U74" s="5" t="n"/>
      <c r="V74" s="31">
        <f>IF($A74="","",IF($U74="Ja",$J74,0))</f>
        <v/>
      </c>
      <c r="W74" s="31">
        <f>IF($A74="","",$V74*$N74)</f>
        <v/>
      </c>
      <c r="X74" s="31">
        <f>IF($A74="","",$V74*$O74)</f>
        <v/>
      </c>
      <c r="Y74" s="31">
        <f>IF($A74="","",$P74*$Q74)</f>
        <v/>
      </c>
      <c r="Z74" s="31">
        <f>IF($A74="","",$W74+$Y74)</f>
        <v/>
      </c>
      <c r="AA74" s="31">
        <f>IF($A74="","",$Z74*$R74)</f>
        <v/>
      </c>
      <c r="AB74" s="31">
        <f>IF($A74="","",$S74-$T74)</f>
        <v/>
      </c>
      <c r="AC74" s="31">
        <f>IF($A74="","",$AB74+$AA74)</f>
        <v/>
      </c>
      <c r="AD74" s="11">
        <f>IF($A74="","",IF($U74&lt;&gt;"Ja","Bescheinigung prüfen",IF($J74&lt;=0,"Kosten erfassen","OK")))</f>
        <v/>
      </c>
    </row>
    <row r="75">
      <c r="A75" s="4" t="n"/>
      <c r="B75" s="4" t="n"/>
      <c r="C75" s="4" t="n"/>
      <c r="D75" s="4" t="n"/>
      <c r="E75" s="4" t="n"/>
      <c r="F75" s="5" t="n"/>
      <c r="G75" s="27" t="n"/>
      <c r="H75" s="27" t="n"/>
      <c r="I75" s="28" t="n"/>
      <c r="J75" s="28" t="n"/>
      <c r="K75" s="28" t="n"/>
      <c r="L75" s="28" t="n"/>
      <c r="M75" s="29" t="n"/>
      <c r="N75" s="32">
        <f>IF($A75="","",IFERROR(VLOOKUP(1,'Parameter'!$A$15:$C$26,2,FALSE),0))</f>
        <v/>
      </c>
      <c r="O75" s="32">
        <f>IF($A75="","",IFERROR(VLOOKUP(9,'Parameter'!$A$15:$C$26,3,FALSE),0))</f>
        <v/>
      </c>
      <c r="P75" s="33">
        <f>IF($A75="","",$I75+$K75)</f>
        <v/>
      </c>
      <c r="Q75" s="32">
        <f>IF($A75="","",IF($M75&gt;0,$M75,'Parameter'!$B$8))</f>
        <v/>
      </c>
      <c r="R75" s="29" t="n"/>
      <c r="S75" s="28" t="n"/>
      <c r="T75" s="28" t="n"/>
      <c r="U75" s="5" t="n"/>
      <c r="V75" s="33">
        <f>IF($A75="","",IF($U75="Ja",$J75,0))</f>
        <v/>
      </c>
      <c r="W75" s="33">
        <f>IF($A75="","",$V75*$N75)</f>
        <v/>
      </c>
      <c r="X75" s="33">
        <f>IF($A75="","",$V75*$O75)</f>
        <v/>
      </c>
      <c r="Y75" s="33">
        <f>IF($A75="","",$P75*$Q75)</f>
        <v/>
      </c>
      <c r="Z75" s="33">
        <f>IF($A75="","",$W75+$Y75)</f>
        <v/>
      </c>
      <c r="AA75" s="33">
        <f>IF($A75="","",$Z75*$R75)</f>
        <v/>
      </c>
      <c r="AB75" s="33">
        <f>IF($A75="","",$S75-$T75)</f>
        <v/>
      </c>
      <c r="AC75" s="33">
        <f>IF($A75="","",$AB75+$AA75)</f>
        <v/>
      </c>
      <c r="AD75" s="14">
        <f>IF($A75="","",IF($U75&lt;&gt;"Ja","Bescheinigung prüfen",IF($J75&lt;=0,"Kosten erfassen","OK")))</f>
        <v/>
      </c>
    </row>
    <row r="76">
      <c r="A76" s="4" t="n"/>
      <c r="B76" s="4" t="n"/>
      <c r="C76" s="4" t="n"/>
      <c r="D76" s="4" t="n"/>
      <c r="E76" s="4" t="n"/>
      <c r="F76" s="5" t="n"/>
      <c r="G76" s="27" t="n"/>
      <c r="H76" s="27" t="n"/>
      <c r="I76" s="28" t="n"/>
      <c r="J76" s="28" t="n"/>
      <c r="K76" s="28" t="n"/>
      <c r="L76" s="28" t="n"/>
      <c r="M76" s="29" t="n"/>
      <c r="N76" s="30">
        <f>IF($A76="","",IFERROR(VLOOKUP(1,'Parameter'!$A$15:$C$26,2,FALSE),0))</f>
        <v/>
      </c>
      <c r="O76" s="30">
        <f>IF($A76="","",IFERROR(VLOOKUP(9,'Parameter'!$A$15:$C$26,3,FALSE),0))</f>
        <v/>
      </c>
      <c r="P76" s="31">
        <f>IF($A76="","",$I76+$K76)</f>
        <v/>
      </c>
      <c r="Q76" s="30">
        <f>IF($A76="","",IF($M76&gt;0,$M76,'Parameter'!$B$8))</f>
        <v/>
      </c>
      <c r="R76" s="29" t="n"/>
      <c r="S76" s="28" t="n"/>
      <c r="T76" s="28" t="n"/>
      <c r="U76" s="5" t="n"/>
      <c r="V76" s="31">
        <f>IF($A76="","",IF($U76="Ja",$J76,0))</f>
        <v/>
      </c>
      <c r="W76" s="31">
        <f>IF($A76="","",$V76*$N76)</f>
        <v/>
      </c>
      <c r="X76" s="31">
        <f>IF($A76="","",$V76*$O76)</f>
        <v/>
      </c>
      <c r="Y76" s="31">
        <f>IF($A76="","",$P76*$Q76)</f>
        <v/>
      </c>
      <c r="Z76" s="31">
        <f>IF($A76="","",$W76+$Y76)</f>
        <v/>
      </c>
      <c r="AA76" s="31">
        <f>IF($A76="","",$Z76*$R76)</f>
        <v/>
      </c>
      <c r="AB76" s="31">
        <f>IF($A76="","",$S76-$T76)</f>
        <v/>
      </c>
      <c r="AC76" s="31">
        <f>IF($A76="","",$AB76+$AA76)</f>
        <v/>
      </c>
      <c r="AD76" s="11">
        <f>IF($A76="","",IF($U76&lt;&gt;"Ja","Bescheinigung prüfen",IF($J76&lt;=0,"Kosten erfassen","OK")))</f>
        <v/>
      </c>
    </row>
    <row r="77">
      <c r="A77" s="4" t="n"/>
      <c r="B77" s="4" t="n"/>
      <c r="C77" s="4" t="n"/>
      <c r="D77" s="4" t="n"/>
      <c r="E77" s="4" t="n"/>
      <c r="F77" s="5" t="n"/>
      <c r="G77" s="27" t="n"/>
      <c r="H77" s="27" t="n"/>
      <c r="I77" s="28" t="n"/>
      <c r="J77" s="28" t="n"/>
      <c r="K77" s="28" t="n"/>
      <c r="L77" s="28" t="n"/>
      <c r="M77" s="29" t="n"/>
      <c r="N77" s="32">
        <f>IF($A77="","",IFERROR(VLOOKUP(1,'Parameter'!$A$15:$C$26,2,FALSE),0))</f>
        <v/>
      </c>
      <c r="O77" s="32">
        <f>IF($A77="","",IFERROR(VLOOKUP(9,'Parameter'!$A$15:$C$26,3,FALSE),0))</f>
        <v/>
      </c>
      <c r="P77" s="33">
        <f>IF($A77="","",$I77+$K77)</f>
        <v/>
      </c>
      <c r="Q77" s="32">
        <f>IF($A77="","",IF($M77&gt;0,$M77,'Parameter'!$B$8))</f>
        <v/>
      </c>
      <c r="R77" s="29" t="n"/>
      <c r="S77" s="28" t="n"/>
      <c r="T77" s="28" t="n"/>
      <c r="U77" s="5" t="n"/>
      <c r="V77" s="33">
        <f>IF($A77="","",IF($U77="Ja",$J77,0))</f>
        <v/>
      </c>
      <c r="W77" s="33">
        <f>IF($A77="","",$V77*$N77)</f>
        <v/>
      </c>
      <c r="X77" s="33">
        <f>IF($A77="","",$V77*$O77)</f>
        <v/>
      </c>
      <c r="Y77" s="33">
        <f>IF($A77="","",$P77*$Q77)</f>
        <v/>
      </c>
      <c r="Z77" s="33">
        <f>IF($A77="","",$W77+$Y77)</f>
        <v/>
      </c>
      <c r="AA77" s="33">
        <f>IF($A77="","",$Z77*$R77)</f>
        <v/>
      </c>
      <c r="AB77" s="33">
        <f>IF($A77="","",$S77-$T77)</f>
        <v/>
      </c>
      <c r="AC77" s="33">
        <f>IF($A77="","",$AB77+$AA77)</f>
        <v/>
      </c>
      <c r="AD77" s="14">
        <f>IF($A77="","",IF($U77&lt;&gt;"Ja","Bescheinigung prüfen",IF($J77&lt;=0,"Kosten erfassen","OK")))</f>
        <v/>
      </c>
    </row>
    <row r="78">
      <c r="A78" s="4" t="n"/>
      <c r="B78" s="4" t="n"/>
      <c r="C78" s="4" t="n"/>
      <c r="D78" s="4" t="n"/>
      <c r="E78" s="4" t="n"/>
      <c r="F78" s="5" t="n"/>
      <c r="G78" s="27" t="n"/>
      <c r="H78" s="27" t="n"/>
      <c r="I78" s="28" t="n"/>
      <c r="J78" s="28" t="n"/>
      <c r="K78" s="28" t="n"/>
      <c r="L78" s="28" t="n"/>
      <c r="M78" s="29" t="n"/>
      <c r="N78" s="30">
        <f>IF($A78="","",IFERROR(VLOOKUP(1,'Parameter'!$A$15:$C$26,2,FALSE),0))</f>
        <v/>
      </c>
      <c r="O78" s="30">
        <f>IF($A78="","",IFERROR(VLOOKUP(9,'Parameter'!$A$15:$C$26,3,FALSE),0))</f>
        <v/>
      </c>
      <c r="P78" s="31">
        <f>IF($A78="","",$I78+$K78)</f>
        <v/>
      </c>
      <c r="Q78" s="30">
        <f>IF($A78="","",IF($M78&gt;0,$M78,'Parameter'!$B$8))</f>
        <v/>
      </c>
      <c r="R78" s="29" t="n"/>
      <c r="S78" s="28" t="n"/>
      <c r="T78" s="28" t="n"/>
      <c r="U78" s="5" t="n"/>
      <c r="V78" s="31">
        <f>IF($A78="","",IF($U78="Ja",$J78,0))</f>
        <v/>
      </c>
      <c r="W78" s="31">
        <f>IF($A78="","",$V78*$N78)</f>
        <v/>
      </c>
      <c r="X78" s="31">
        <f>IF($A78="","",$V78*$O78)</f>
        <v/>
      </c>
      <c r="Y78" s="31">
        <f>IF($A78="","",$P78*$Q78)</f>
        <v/>
      </c>
      <c r="Z78" s="31">
        <f>IF($A78="","",$W78+$Y78)</f>
        <v/>
      </c>
      <c r="AA78" s="31">
        <f>IF($A78="","",$Z78*$R78)</f>
        <v/>
      </c>
      <c r="AB78" s="31">
        <f>IF($A78="","",$S78-$T78)</f>
        <v/>
      </c>
      <c r="AC78" s="31">
        <f>IF($A78="","",$AB78+$AA78)</f>
        <v/>
      </c>
      <c r="AD78" s="11">
        <f>IF($A78="","",IF($U78&lt;&gt;"Ja","Bescheinigung prüfen",IF($J78&lt;=0,"Kosten erfassen","OK")))</f>
        <v/>
      </c>
    </row>
    <row r="79">
      <c r="A79" s="4" t="n"/>
      <c r="B79" s="4" t="n"/>
      <c r="C79" s="4" t="n"/>
      <c r="D79" s="4" t="n"/>
      <c r="E79" s="4" t="n"/>
      <c r="F79" s="5" t="n"/>
      <c r="G79" s="27" t="n"/>
      <c r="H79" s="27" t="n"/>
      <c r="I79" s="28" t="n"/>
      <c r="J79" s="28" t="n"/>
      <c r="K79" s="28" t="n"/>
      <c r="L79" s="28" t="n"/>
      <c r="M79" s="29" t="n"/>
      <c r="N79" s="32">
        <f>IF($A79="","",IFERROR(VLOOKUP(1,'Parameter'!$A$15:$C$26,2,FALSE),0))</f>
        <v/>
      </c>
      <c r="O79" s="32">
        <f>IF($A79="","",IFERROR(VLOOKUP(9,'Parameter'!$A$15:$C$26,3,FALSE),0))</f>
        <v/>
      </c>
      <c r="P79" s="33">
        <f>IF($A79="","",$I79+$K79)</f>
        <v/>
      </c>
      <c r="Q79" s="32">
        <f>IF($A79="","",IF($M79&gt;0,$M79,'Parameter'!$B$8))</f>
        <v/>
      </c>
      <c r="R79" s="29" t="n"/>
      <c r="S79" s="28" t="n"/>
      <c r="T79" s="28" t="n"/>
      <c r="U79" s="5" t="n"/>
      <c r="V79" s="33">
        <f>IF($A79="","",IF($U79="Ja",$J79,0))</f>
        <v/>
      </c>
      <c r="W79" s="33">
        <f>IF($A79="","",$V79*$N79)</f>
        <v/>
      </c>
      <c r="X79" s="33">
        <f>IF($A79="","",$V79*$O79)</f>
        <v/>
      </c>
      <c r="Y79" s="33">
        <f>IF($A79="","",$P79*$Q79)</f>
        <v/>
      </c>
      <c r="Z79" s="33">
        <f>IF($A79="","",$W79+$Y79)</f>
        <v/>
      </c>
      <c r="AA79" s="33">
        <f>IF($A79="","",$Z79*$R79)</f>
        <v/>
      </c>
      <c r="AB79" s="33">
        <f>IF($A79="","",$S79-$T79)</f>
        <v/>
      </c>
      <c r="AC79" s="33">
        <f>IF($A79="","",$AB79+$AA79)</f>
        <v/>
      </c>
      <c r="AD79" s="14">
        <f>IF($A79="","",IF($U79&lt;&gt;"Ja","Bescheinigung prüfen",IF($J79&lt;=0,"Kosten erfassen","OK")))</f>
        <v/>
      </c>
    </row>
    <row r="80">
      <c r="A80" s="4" t="n"/>
      <c r="B80" s="4" t="n"/>
      <c r="C80" s="4" t="n"/>
      <c r="D80" s="4" t="n"/>
      <c r="E80" s="4" t="n"/>
      <c r="F80" s="5" t="n"/>
      <c r="G80" s="27" t="n"/>
      <c r="H80" s="27" t="n"/>
      <c r="I80" s="28" t="n"/>
      <c r="J80" s="28" t="n"/>
      <c r="K80" s="28" t="n"/>
      <c r="L80" s="28" t="n"/>
      <c r="M80" s="29" t="n"/>
      <c r="N80" s="30">
        <f>IF($A80="","",IFERROR(VLOOKUP(1,'Parameter'!$A$15:$C$26,2,FALSE),0))</f>
        <v/>
      </c>
      <c r="O80" s="30">
        <f>IF($A80="","",IFERROR(VLOOKUP(9,'Parameter'!$A$15:$C$26,3,FALSE),0))</f>
        <v/>
      </c>
      <c r="P80" s="31">
        <f>IF($A80="","",$I80+$K80)</f>
        <v/>
      </c>
      <c r="Q80" s="30">
        <f>IF($A80="","",IF($M80&gt;0,$M80,'Parameter'!$B$8))</f>
        <v/>
      </c>
      <c r="R80" s="29" t="n"/>
      <c r="S80" s="28" t="n"/>
      <c r="T80" s="28" t="n"/>
      <c r="U80" s="5" t="n"/>
      <c r="V80" s="31">
        <f>IF($A80="","",IF($U80="Ja",$J80,0))</f>
        <v/>
      </c>
      <c r="W80" s="31">
        <f>IF($A80="","",$V80*$N80)</f>
        <v/>
      </c>
      <c r="X80" s="31">
        <f>IF($A80="","",$V80*$O80)</f>
        <v/>
      </c>
      <c r="Y80" s="31">
        <f>IF($A80="","",$P80*$Q80)</f>
        <v/>
      </c>
      <c r="Z80" s="31">
        <f>IF($A80="","",$W80+$Y80)</f>
        <v/>
      </c>
      <c r="AA80" s="31">
        <f>IF($A80="","",$Z80*$R80)</f>
        <v/>
      </c>
      <c r="AB80" s="31">
        <f>IF($A80="","",$S80-$T80)</f>
        <v/>
      </c>
      <c r="AC80" s="31">
        <f>IF($A80="","",$AB80+$AA80)</f>
        <v/>
      </c>
      <c r="AD80" s="11">
        <f>IF($A80="","",IF($U80&lt;&gt;"Ja","Bescheinigung prüfen",IF($J80&lt;=0,"Kosten erfassen","OK")))</f>
        <v/>
      </c>
    </row>
    <row r="81">
      <c r="A81" s="4" t="n"/>
      <c r="B81" s="4" t="n"/>
      <c r="C81" s="4" t="n"/>
      <c r="D81" s="4" t="n"/>
      <c r="E81" s="4" t="n"/>
      <c r="F81" s="5" t="n"/>
      <c r="G81" s="27" t="n"/>
      <c r="H81" s="27" t="n"/>
      <c r="I81" s="28" t="n"/>
      <c r="J81" s="28" t="n"/>
      <c r="K81" s="28" t="n"/>
      <c r="L81" s="28" t="n"/>
      <c r="M81" s="29" t="n"/>
      <c r="N81" s="32">
        <f>IF($A81="","",IFERROR(VLOOKUP(1,'Parameter'!$A$15:$C$26,2,FALSE),0))</f>
        <v/>
      </c>
      <c r="O81" s="32">
        <f>IF($A81="","",IFERROR(VLOOKUP(9,'Parameter'!$A$15:$C$26,3,FALSE),0))</f>
        <v/>
      </c>
      <c r="P81" s="33">
        <f>IF($A81="","",$I81+$K81)</f>
        <v/>
      </c>
      <c r="Q81" s="32">
        <f>IF($A81="","",IF($M81&gt;0,$M81,'Parameter'!$B$8))</f>
        <v/>
      </c>
      <c r="R81" s="29" t="n"/>
      <c r="S81" s="28" t="n"/>
      <c r="T81" s="28" t="n"/>
      <c r="U81" s="5" t="n"/>
      <c r="V81" s="33">
        <f>IF($A81="","",IF($U81="Ja",$J81,0))</f>
        <v/>
      </c>
      <c r="W81" s="33">
        <f>IF($A81="","",$V81*$N81)</f>
        <v/>
      </c>
      <c r="X81" s="33">
        <f>IF($A81="","",$V81*$O81)</f>
        <v/>
      </c>
      <c r="Y81" s="33">
        <f>IF($A81="","",$P81*$Q81)</f>
        <v/>
      </c>
      <c r="Z81" s="33">
        <f>IF($A81="","",$W81+$Y81)</f>
        <v/>
      </c>
      <c r="AA81" s="33">
        <f>IF($A81="","",$Z81*$R81)</f>
        <v/>
      </c>
      <c r="AB81" s="33">
        <f>IF($A81="","",$S81-$T81)</f>
        <v/>
      </c>
      <c r="AC81" s="33">
        <f>IF($A81="","",$AB81+$AA81)</f>
        <v/>
      </c>
      <c r="AD81" s="14">
        <f>IF($A81="","",IF($U81&lt;&gt;"Ja","Bescheinigung prüfen",IF($J81&lt;=0,"Kosten erfassen","OK")))</f>
        <v/>
      </c>
    </row>
    <row r="82">
      <c r="A82" s="4" t="n"/>
      <c r="B82" s="4" t="n"/>
      <c r="C82" s="4" t="n"/>
      <c r="D82" s="4" t="n"/>
      <c r="E82" s="4" t="n"/>
      <c r="F82" s="5" t="n"/>
      <c r="G82" s="27" t="n"/>
      <c r="H82" s="27" t="n"/>
      <c r="I82" s="28" t="n"/>
      <c r="J82" s="28" t="n"/>
      <c r="K82" s="28" t="n"/>
      <c r="L82" s="28" t="n"/>
      <c r="M82" s="29" t="n"/>
      <c r="N82" s="30">
        <f>IF($A82="","",IFERROR(VLOOKUP(1,'Parameter'!$A$15:$C$26,2,FALSE),0))</f>
        <v/>
      </c>
      <c r="O82" s="30">
        <f>IF($A82="","",IFERROR(VLOOKUP(9,'Parameter'!$A$15:$C$26,3,FALSE),0))</f>
        <v/>
      </c>
      <c r="P82" s="31">
        <f>IF($A82="","",$I82+$K82)</f>
        <v/>
      </c>
      <c r="Q82" s="30">
        <f>IF($A82="","",IF($M82&gt;0,$M82,'Parameter'!$B$8))</f>
        <v/>
      </c>
      <c r="R82" s="29" t="n"/>
      <c r="S82" s="28" t="n"/>
      <c r="T82" s="28" t="n"/>
      <c r="U82" s="5" t="n"/>
      <c r="V82" s="31">
        <f>IF($A82="","",IF($U82="Ja",$J82,0))</f>
        <v/>
      </c>
      <c r="W82" s="31">
        <f>IF($A82="","",$V82*$N82)</f>
        <v/>
      </c>
      <c r="X82" s="31">
        <f>IF($A82="","",$V82*$O82)</f>
        <v/>
      </c>
      <c r="Y82" s="31">
        <f>IF($A82="","",$P82*$Q82)</f>
        <v/>
      </c>
      <c r="Z82" s="31">
        <f>IF($A82="","",$W82+$Y82)</f>
        <v/>
      </c>
      <c r="AA82" s="31">
        <f>IF($A82="","",$Z82*$R82)</f>
        <v/>
      </c>
      <c r="AB82" s="31">
        <f>IF($A82="","",$S82-$T82)</f>
        <v/>
      </c>
      <c r="AC82" s="31">
        <f>IF($A82="","",$AB82+$AA82)</f>
        <v/>
      </c>
      <c r="AD82" s="11">
        <f>IF($A82="","",IF($U82&lt;&gt;"Ja","Bescheinigung prüfen",IF($J82&lt;=0,"Kosten erfassen","OK")))</f>
        <v/>
      </c>
    </row>
    <row r="83">
      <c r="A83" s="4" t="n"/>
      <c r="B83" s="4" t="n"/>
      <c r="C83" s="4" t="n"/>
      <c r="D83" s="4" t="n"/>
      <c r="E83" s="4" t="n"/>
      <c r="F83" s="5" t="n"/>
      <c r="G83" s="27" t="n"/>
      <c r="H83" s="27" t="n"/>
      <c r="I83" s="28" t="n"/>
      <c r="J83" s="28" t="n"/>
      <c r="K83" s="28" t="n"/>
      <c r="L83" s="28" t="n"/>
      <c r="M83" s="29" t="n"/>
      <c r="N83" s="32">
        <f>IF($A83="","",IFERROR(VLOOKUP(1,'Parameter'!$A$15:$C$26,2,FALSE),0))</f>
        <v/>
      </c>
      <c r="O83" s="32">
        <f>IF($A83="","",IFERROR(VLOOKUP(9,'Parameter'!$A$15:$C$26,3,FALSE),0))</f>
        <v/>
      </c>
      <c r="P83" s="33">
        <f>IF($A83="","",$I83+$K83)</f>
        <v/>
      </c>
      <c r="Q83" s="32">
        <f>IF($A83="","",IF($M83&gt;0,$M83,'Parameter'!$B$8))</f>
        <v/>
      </c>
      <c r="R83" s="29" t="n"/>
      <c r="S83" s="28" t="n"/>
      <c r="T83" s="28" t="n"/>
      <c r="U83" s="5" t="n"/>
      <c r="V83" s="33">
        <f>IF($A83="","",IF($U83="Ja",$J83,0))</f>
        <v/>
      </c>
      <c r="W83" s="33">
        <f>IF($A83="","",$V83*$N83)</f>
        <v/>
      </c>
      <c r="X83" s="33">
        <f>IF($A83="","",$V83*$O83)</f>
        <v/>
      </c>
      <c r="Y83" s="33">
        <f>IF($A83="","",$P83*$Q83)</f>
        <v/>
      </c>
      <c r="Z83" s="33">
        <f>IF($A83="","",$W83+$Y83)</f>
        <v/>
      </c>
      <c r="AA83" s="33">
        <f>IF($A83="","",$Z83*$R83)</f>
        <v/>
      </c>
      <c r="AB83" s="33">
        <f>IF($A83="","",$S83-$T83)</f>
        <v/>
      </c>
      <c r="AC83" s="33">
        <f>IF($A83="","",$AB83+$AA83)</f>
        <v/>
      </c>
      <c r="AD83" s="14">
        <f>IF($A83="","",IF($U83&lt;&gt;"Ja","Bescheinigung prüfen",IF($J83&lt;=0,"Kosten erfassen","OK")))</f>
        <v/>
      </c>
    </row>
    <row r="84">
      <c r="A84" s="4" t="n"/>
      <c r="B84" s="4" t="n"/>
      <c r="C84" s="4" t="n"/>
      <c r="D84" s="4" t="n"/>
      <c r="E84" s="4" t="n"/>
      <c r="F84" s="5" t="n"/>
      <c r="G84" s="27" t="n"/>
      <c r="H84" s="27" t="n"/>
      <c r="I84" s="28" t="n"/>
      <c r="J84" s="28" t="n"/>
      <c r="K84" s="28" t="n"/>
      <c r="L84" s="28" t="n"/>
      <c r="M84" s="29" t="n"/>
      <c r="N84" s="30">
        <f>IF($A84="","",IFERROR(VLOOKUP(1,'Parameter'!$A$15:$C$26,2,FALSE),0))</f>
        <v/>
      </c>
      <c r="O84" s="30">
        <f>IF($A84="","",IFERROR(VLOOKUP(9,'Parameter'!$A$15:$C$26,3,FALSE),0))</f>
        <v/>
      </c>
      <c r="P84" s="31">
        <f>IF($A84="","",$I84+$K84)</f>
        <v/>
      </c>
      <c r="Q84" s="30">
        <f>IF($A84="","",IF($M84&gt;0,$M84,'Parameter'!$B$8))</f>
        <v/>
      </c>
      <c r="R84" s="29" t="n"/>
      <c r="S84" s="28" t="n"/>
      <c r="T84" s="28" t="n"/>
      <c r="U84" s="5" t="n"/>
      <c r="V84" s="31">
        <f>IF($A84="","",IF($U84="Ja",$J84,0))</f>
        <v/>
      </c>
      <c r="W84" s="31">
        <f>IF($A84="","",$V84*$N84)</f>
        <v/>
      </c>
      <c r="X84" s="31">
        <f>IF($A84="","",$V84*$O84)</f>
        <v/>
      </c>
      <c r="Y84" s="31">
        <f>IF($A84="","",$P84*$Q84)</f>
        <v/>
      </c>
      <c r="Z84" s="31">
        <f>IF($A84="","",$W84+$Y84)</f>
        <v/>
      </c>
      <c r="AA84" s="31">
        <f>IF($A84="","",$Z84*$R84)</f>
        <v/>
      </c>
      <c r="AB84" s="31">
        <f>IF($A84="","",$S84-$T84)</f>
        <v/>
      </c>
      <c r="AC84" s="31">
        <f>IF($A84="","",$AB84+$AA84)</f>
        <v/>
      </c>
      <c r="AD84" s="11">
        <f>IF($A84="","",IF($U84&lt;&gt;"Ja","Bescheinigung prüfen",IF($J84&lt;=0,"Kosten erfassen","OK")))</f>
        <v/>
      </c>
    </row>
    <row r="85">
      <c r="A85" s="4" t="n"/>
      <c r="B85" s="4" t="n"/>
      <c r="C85" s="4" t="n"/>
      <c r="D85" s="4" t="n"/>
      <c r="E85" s="4" t="n"/>
      <c r="F85" s="5" t="n"/>
      <c r="G85" s="27" t="n"/>
      <c r="H85" s="27" t="n"/>
      <c r="I85" s="28" t="n"/>
      <c r="J85" s="28" t="n"/>
      <c r="K85" s="28" t="n"/>
      <c r="L85" s="28" t="n"/>
      <c r="M85" s="29" t="n"/>
      <c r="N85" s="32">
        <f>IF($A85="","",IFERROR(VLOOKUP(1,'Parameter'!$A$15:$C$26,2,FALSE),0))</f>
        <v/>
      </c>
      <c r="O85" s="32">
        <f>IF($A85="","",IFERROR(VLOOKUP(9,'Parameter'!$A$15:$C$26,3,FALSE),0))</f>
        <v/>
      </c>
      <c r="P85" s="33">
        <f>IF($A85="","",$I85+$K85)</f>
        <v/>
      </c>
      <c r="Q85" s="32">
        <f>IF($A85="","",IF($M85&gt;0,$M85,'Parameter'!$B$8))</f>
        <v/>
      </c>
      <c r="R85" s="29" t="n"/>
      <c r="S85" s="28" t="n"/>
      <c r="T85" s="28" t="n"/>
      <c r="U85" s="5" t="n"/>
      <c r="V85" s="33">
        <f>IF($A85="","",IF($U85="Ja",$J85,0))</f>
        <v/>
      </c>
      <c r="W85" s="33">
        <f>IF($A85="","",$V85*$N85)</f>
        <v/>
      </c>
      <c r="X85" s="33">
        <f>IF($A85="","",$V85*$O85)</f>
        <v/>
      </c>
      <c r="Y85" s="33">
        <f>IF($A85="","",$P85*$Q85)</f>
        <v/>
      </c>
      <c r="Z85" s="33">
        <f>IF($A85="","",$W85+$Y85)</f>
        <v/>
      </c>
      <c r="AA85" s="33">
        <f>IF($A85="","",$Z85*$R85)</f>
        <v/>
      </c>
      <c r="AB85" s="33">
        <f>IF($A85="","",$S85-$T85)</f>
        <v/>
      </c>
      <c r="AC85" s="33">
        <f>IF($A85="","",$AB85+$AA85)</f>
        <v/>
      </c>
      <c r="AD85" s="14">
        <f>IF($A85="","",IF($U85&lt;&gt;"Ja","Bescheinigung prüfen",IF($J85&lt;=0,"Kosten erfassen","OK")))</f>
        <v/>
      </c>
    </row>
    <row r="86">
      <c r="A86" s="4" t="n"/>
      <c r="B86" s="4" t="n"/>
      <c r="C86" s="4" t="n"/>
      <c r="D86" s="4" t="n"/>
      <c r="E86" s="4" t="n"/>
      <c r="F86" s="5" t="n"/>
      <c r="G86" s="27" t="n"/>
      <c r="H86" s="27" t="n"/>
      <c r="I86" s="28" t="n"/>
      <c r="J86" s="28" t="n"/>
      <c r="K86" s="28" t="n"/>
      <c r="L86" s="28" t="n"/>
      <c r="M86" s="29" t="n"/>
      <c r="N86" s="30">
        <f>IF($A86="","",IFERROR(VLOOKUP(1,'Parameter'!$A$15:$C$26,2,FALSE),0))</f>
        <v/>
      </c>
      <c r="O86" s="30">
        <f>IF($A86="","",IFERROR(VLOOKUP(9,'Parameter'!$A$15:$C$26,3,FALSE),0))</f>
        <v/>
      </c>
      <c r="P86" s="31">
        <f>IF($A86="","",$I86+$K86)</f>
        <v/>
      </c>
      <c r="Q86" s="30">
        <f>IF($A86="","",IF($M86&gt;0,$M86,'Parameter'!$B$8))</f>
        <v/>
      </c>
      <c r="R86" s="29" t="n"/>
      <c r="S86" s="28" t="n"/>
      <c r="T86" s="28" t="n"/>
      <c r="U86" s="5" t="n"/>
      <c r="V86" s="31">
        <f>IF($A86="","",IF($U86="Ja",$J86,0))</f>
        <v/>
      </c>
      <c r="W86" s="31">
        <f>IF($A86="","",$V86*$N86)</f>
        <v/>
      </c>
      <c r="X86" s="31">
        <f>IF($A86="","",$V86*$O86)</f>
        <v/>
      </c>
      <c r="Y86" s="31">
        <f>IF($A86="","",$P86*$Q86)</f>
        <v/>
      </c>
      <c r="Z86" s="31">
        <f>IF($A86="","",$W86+$Y86)</f>
        <v/>
      </c>
      <c r="AA86" s="31">
        <f>IF($A86="","",$Z86*$R86)</f>
        <v/>
      </c>
      <c r="AB86" s="31">
        <f>IF($A86="","",$S86-$T86)</f>
        <v/>
      </c>
      <c r="AC86" s="31">
        <f>IF($A86="","",$AB86+$AA86)</f>
        <v/>
      </c>
      <c r="AD86" s="11">
        <f>IF($A86="","",IF($U86&lt;&gt;"Ja","Bescheinigung prüfen",IF($J86&lt;=0,"Kosten erfassen","OK")))</f>
        <v/>
      </c>
    </row>
    <row r="87">
      <c r="A87" s="4" t="n"/>
      <c r="B87" s="4" t="n"/>
      <c r="C87" s="4" t="n"/>
      <c r="D87" s="4" t="n"/>
      <c r="E87" s="4" t="n"/>
      <c r="F87" s="5" t="n"/>
      <c r="G87" s="27" t="n"/>
      <c r="H87" s="27" t="n"/>
      <c r="I87" s="28" t="n"/>
      <c r="J87" s="28" t="n"/>
      <c r="K87" s="28" t="n"/>
      <c r="L87" s="28" t="n"/>
      <c r="M87" s="29" t="n"/>
      <c r="N87" s="32">
        <f>IF($A87="","",IFERROR(VLOOKUP(1,'Parameter'!$A$15:$C$26,2,FALSE),0))</f>
        <v/>
      </c>
      <c r="O87" s="32">
        <f>IF($A87="","",IFERROR(VLOOKUP(9,'Parameter'!$A$15:$C$26,3,FALSE),0))</f>
        <v/>
      </c>
      <c r="P87" s="33">
        <f>IF($A87="","",$I87+$K87)</f>
        <v/>
      </c>
      <c r="Q87" s="32">
        <f>IF($A87="","",IF($M87&gt;0,$M87,'Parameter'!$B$8))</f>
        <v/>
      </c>
      <c r="R87" s="29" t="n"/>
      <c r="S87" s="28" t="n"/>
      <c r="T87" s="28" t="n"/>
      <c r="U87" s="5" t="n"/>
      <c r="V87" s="33">
        <f>IF($A87="","",IF($U87="Ja",$J87,0))</f>
        <v/>
      </c>
      <c r="W87" s="33">
        <f>IF($A87="","",$V87*$N87)</f>
        <v/>
      </c>
      <c r="X87" s="33">
        <f>IF($A87="","",$V87*$O87)</f>
        <v/>
      </c>
      <c r="Y87" s="33">
        <f>IF($A87="","",$P87*$Q87)</f>
        <v/>
      </c>
      <c r="Z87" s="33">
        <f>IF($A87="","",$W87+$Y87)</f>
        <v/>
      </c>
      <c r="AA87" s="33">
        <f>IF($A87="","",$Z87*$R87)</f>
        <v/>
      </c>
      <c r="AB87" s="33">
        <f>IF($A87="","",$S87-$T87)</f>
        <v/>
      </c>
      <c r="AC87" s="33">
        <f>IF($A87="","",$AB87+$AA87)</f>
        <v/>
      </c>
      <c r="AD87" s="14">
        <f>IF($A87="","",IF($U87&lt;&gt;"Ja","Bescheinigung prüfen",IF($J87&lt;=0,"Kosten erfassen","OK")))</f>
        <v/>
      </c>
    </row>
    <row r="88">
      <c r="A88" s="4" t="n"/>
      <c r="B88" s="4" t="n"/>
      <c r="C88" s="4" t="n"/>
      <c r="D88" s="4" t="n"/>
      <c r="E88" s="4" t="n"/>
      <c r="F88" s="5" t="n"/>
      <c r="G88" s="27" t="n"/>
      <c r="H88" s="27" t="n"/>
      <c r="I88" s="28" t="n"/>
      <c r="J88" s="28" t="n"/>
      <c r="K88" s="28" t="n"/>
      <c r="L88" s="28" t="n"/>
      <c r="M88" s="29" t="n"/>
      <c r="N88" s="30">
        <f>IF($A88="","",IFERROR(VLOOKUP(1,'Parameter'!$A$15:$C$26,2,FALSE),0))</f>
        <v/>
      </c>
      <c r="O88" s="30">
        <f>IF($A88="","",IFERROR(VLOOKUP(9,'Parameter'!$A$15:$C$26,3,FALSE),0))</f>
        <v/>
      </c>
      <c r="P88" s="31">
        <f>IF($A88="","",$I88+$K88)</f>
        <v/>
      </c>
      <c r="Q88" s="30">
        <f>IF($A88="","",IF($M88&gt;0,$M88,'Parameter'!$B$8))</f>
        <v/>
      </c>
      <c r="R88" s="29" t="n"/>
      <c r="S88" s="28" t="n"/>
      <c r="T88" s="28" t="n"/>
      <c r="U88" s="5" t="n"/>
      <c r="V88" s="31">
        <f>IF($A88="","",IF($U88="Ja",$J88,0))</f>
        <v/>
      </c>
      <c r="W88" s="31">
        <f>IF($A88="","",$V88*$N88)</f>
        <v/>
      </c>
      <c r="X88" s="31">
        <f>IF($A88="","",$V88*$O88)</f>
        <v/>
      </c>
      <c r="Y88" s="31">
        <f>IF($A88="","",$P88*$Q88)</f>
        <v/>
      </c>
      <c r="Z88" s="31">
        <f>IF($A88="","",$W88+$Y88)</f>
        <v/>
      </c>
      <c r="AA88" s="31">
        <f>IF($A88="","",$Z88*$R88)</f>
        <v/>
      </c>
      <c r="AB88" s="31">
        <f>IF($A88="","",$S88-$T88)</f>
        <v/>
      </c>
      <c r="AC88" s="31">
        <f>IF($A88="","",$AB88+$AA88)</f>
        <v/>
      </c>
      <c r="AD88" s="11">
        <f>IF($A88="","",IF($U88&lt;&gt;"Ja","Bescheinigung prüfen",IF($J88&lt;=0,"Kosten erfassen","OK")))</f>
        <v/>
      </c>
    </row>
    <row r="89">
      <c r="A89" s="4" t="n"/>
      <c r="B89" s="4" t="n"/>
      <c r="C89" s="4" t="n"/>
      <c r="D89" s="4" t="n"/>
      <c r="E89" s="4" t="n"/>
      <c r="F89" s="5" t="n"/>
      <c r="G89" s="27" t="n"/>
      <c r="H89" s="27" t="n"/>
      <c r="I89" s="28" t="n"/>
      <c r="J89" s="28" t="n"/>
      <c r="K89" s="28" t="n"/>
      <c r="L89" s="28" t="n"/>
      <c r="M89" s="29" t="n"/>
      <c r="N89" s="32">
        <f>IF($A89="","",IFERROR(VLOOKUP(1,'Parameter'!$A$15:$C$26,2,FALSE),0))</f>
        <v/>
      </c>
      <c r="O89" s="32">
        <f>IF($A89="","",IFERROR(VLOOKUP(9,'Parameter'!$A$15:$C$26,3,FALSE),0))</f>
        <v/>
      </c>
      <c r="P89" s="33">
        <f>IF($A89="","",$I89+$K89)</f>
        <v/>
      </c>
      <c r="Q89" s="32">
        <f>IF($A89="","",IF($M89&gt;0,$M89,'Parameter'!$B$8))</f>
        <v/>
      </c>
      <c r="R89" s="29" t="n"/>
      <c r="S89" s="28" t="n"/>
      <c r="T89" s="28" t="n"/>
      <c r="U89" s="5" t="n"/>
      <c r="V89" s="33">
        <f>IF($A89="","",IF($U89="Ja",$J89,0))</f>
        <v/>
      </c>
      <c r="W89" s="33">
        <f>IF($A89="","",$V89*$N89)</f>
        <v/>
      </c>
      <c r="X89" s="33">
        <f>IF($A89="","",$V89*$O89)</f>
        <v/>
      </c>
      <c r="Y89" s="33">
        <f>IF($A89="","",$P89*$Q89)</f>
        <v/>
      </c>
      <c r="Z89" s="33">
        <f>IF($A89="","",$W89+$Y89)</f>
        <v/>
      </c>
      <c r="AA89" s="33">
        <f>IF($A89="","",$Z89*$R89)</f>
        <v/>
      </c>
      <c r="AB89" s="33">
        <f>IF($A89="","",$S89-$T89)</f>
        <v/>
      </c>
      <c r="AC89" s="33">
        <f>IF($A89="","",$AB89+$AA89)</f>
        <v/>
      </c>
      <c r="AD89" s="14">
        <f>IF($A89="","",IF($U89&lt;&gt;"Ja","Bescheinigung prüfen",IF($J89&lt;=0,"Kosten erfassen","OK")))</f>
        <v/>
      </c>
    </row>
    <row r="90">
      <c r="A90" s="4" t="n"/>
      <c r="B90" s="4" t="n"/>
      <c r="C90" s="4" t="n"/>
      <c r="D90" s="4" t="n"/>
      <c r="E90" s="4" t="n"/>
      <c r="F90" s="5" t="n"/>
      <c r="G90" s="27" t="n"/>
      <c r="H90" s="27" t="n"/>
      <c r="I90" s="28" t="n"/>
      <c r="J90" s="28" t="n"/>
      <c r="K90" s="28" t="n"/>
      <c r="L90" s="28" t="n"/>
      <c r="M90" s="29" t="n"/>
      <c r="N90" s="30">
        <f>IF($A90="","",IFERROR(VLOOKUP(1,'Parameter'!$A$15:$C$26,2,FALSE),0))</f>
        <v/>
      </c>
      <c r="O90" s="30">
        <f>IF($A90="","",IFERROR(VLOOKUP(9,'Parameter'!$A$15:$C$26,3,FALSE),0))</f>
        <v/>
      </c>
      <c r="P90" s="31">
        <f>IF($A90="","",$I90+$K90)</f>
        <v/>
      </c>
      <c r="Q90" s="30">
        <f>IF($A90="","",IF($M90&gt;0,$M90,'Parameter'!$B$8))</f>
        <v/>
      </c>
      <c r="R90" s="29" t="n"/>
      <c r="S90" s="28" t="n"/>
      <c r="T90" s="28" t="n"/>
      <c r="U90" s="5" t="n"/>
      <c r="V90" s="31">
        <f>IF($A90="","",IF($U90="Ja",$J90,0))</f>
        <v/>
      </c>
      <c r="W90" s="31">
        <f>IF($A90="","",$V90*$N90)</f>
        <v/>
      </c>
      <c r="X90" s="31">
        <f>IF($A90="","",$V90*$O90)</f>
        <v/>
      </c>
      <c r="Y90" s="31">
        <f>IF($A90="","",$P90*$Q90)</f>
        <v/>
      </c>
      <c r="Z90" s="31">
        <f>IF($A90="","",$W90+$Y90)</f>
        <v/>
      </c>
      <c r="AA90" s="31">
        <f>IF($A90="","",$Z90*$R90)</f>
        <v/>
      </c>
      <c r="AB90" s="31">
        <f>IF($A90="","",$S90-$T90)</f>
        <v/>
      </c>
      <c r="AC90" s="31">
        <f>IF($A90="","",$AB90+$AA90)</f>
        <v/>
      </c>
      <c r="AD90" s="11">
        <f>IF($A90="","",IF($U90&lt;&gt;"Ja","Bescheinigung prüfen",IF($J90&lt;=0,"Kosten erfassen","OK")))</f>
        <v/>
      </c>
    </row>
    <row r="91">
      <c r="A91" s="4" t="n"/>
      <c r="B91" s="4" t="n"/>
      <c r="C91" s="4" t="n"/>
      <c r="D91" s="4" t="n"/>
      <c r="E91" s="4" t="n"/>
      <c r="F91" s="5" t="n"/>
      <c r="G91" s="27" t="n"/>
      <c r="H91" s="27" t="n"/>
      <c r="I91" s="28" t="n"/>
      <c r="J91" s="28" t="n"/>
      <c r="K91" s="28" t="n"/>
      <c r="L91" s="28" t="n"/>
      <c r="M91" s="29" t="n"/>
      <c r="N91" s="32">
        <f>IF($A91="","",IFERROR(VLOOKUP(1,'Parameter'!$A$15:$C$26,2,FALSE),0))</f>
        <v/>
      </c>
      <c r="O91" s="32">
        <f>IF($A91="","",IFERROR(VLOOKUP(9,'Parameter'!$A$15:$C$26,3,FALSE),0))</f>
        <v/>
      </c>
      <c r="P91" s="33">
        <f>IF($A91="","",$I91+$K91)</f>
        <v/>
      </c>
      <c r="Q91" s="32">
        <f>IF($A91="","",IF($M91&gt;0,$M91,'Parameter'!$B$8))</f>
        <v/>
      </c>
      <c r="R91" s="29" t="n"/>
      <c r="S91" s="28" t="n"/>
      <c r="T91" s="28" t="n"/>
      <c r="U91" s="5" t="n"/>
      <c r="V91" s="33">
        <f>IF($A91="","",IF($U91="Ja",$J91,0))</f>
        <v/>
      </c>
      <c r="W91" s="33">
        <f>IF($A91="","",$V91*$N91)</f>
        <v/>
      </c>
      <c r="X91" s="33">
        <f>IF($A91="","",$V91*$O91)</f>
        <v/>
      </c>
      <c r="Y91" s="33">
        <f>IF($A91="","",$P91*$Q91)</f>
        <v/>
      </c>
      <c r="Z91" s="33">
        <f>IF($A91="","",$W91+$Y91)</f>
        <v/>
      </c>
      <c r="AA91" s="33">
        <f>IF($A91="","",$Z91*$R91)</f>
        <v/>
      </c>
      <c r="AB91" s="33">
        <f>IF($A91="","",$S91-$T91)</f>
        <v/>
      </c>
      <c r="AC91" s="33">
        <f>IF($A91="","",$AB91+$AA91)</f>
        <v/>
      </c>
      <c r="AD91" s="14">
        <f>IF($A91="","",IF($U91&lt;&gt;"Ja","Bescheinigung prüfen",IF($J91&lt;=0,"Kosten erfassen","OK")))</f>
        <v/>
      </c>
    </row>
    <row r="92">
      <c r="A92" s="4" t="n"/>
      <c r="B92" s="4" t="n"/>
      <c r="C92" s="4" t="n"/>
      <c r="D92" s="4" t="n"/>
      <c r="E92" s="4" t="n"/>
      <c r="F92" s="5" t="n"/>
      <c r="G92" s="27" t="n"/>
      <c r="H92" s="27" t="n"/>
      <c r="I92" s="28" t="n"/>
      <c r="J92" s="28" t="n"/>
      <c r="K92" s="28" t="n"/>
      <c r="L92" s="28" t="n"/>
      <c r="M92" s="29" t="n"/>
      <c r="N92" s="30">
        <f>IF($A92="","",IFERROR(VLOOKUP(1,'Parameter'!$A$15:$C$26,2,FALSE),0))</f>
        <v/>
      </c>
      <c r="O92" s="30">
        <f>IF($A92="","",IFERROR(VLOOKUP(9,'Parameter'!$A$15:$C$26,3,FALSE),0))</f>
        <v/>
      </c>
      <c r="P92" s="31">
        <f>IF($A92="","",$I92+$K92)</f>
        <v/>
      </c>
      <c r="Q92" s="30">
        <f>IF($A92="","",IF($M92&gt;0,$M92,'Parameter'!$B$8))</f>
        <v/>
      </c>
      <c r="R92" s="29" t="n"/>
      <c r="S92" s="28" t="n"/>
      <c r="T92" s="28" t="n"/>
      <c r="U92" s="5" t="n"/>
      <c r="V92" s="31">
        <f>IF($A92="","",IF($U92="Ja",$J92,0))</f>
        <v/>
      </c>
      <c r="W92" s="31">
        <f>IF($A92="","",$V92*$N92)</f>
        <v/>
      </c>
      <c r="X92" s="31">
        <f>IF($A92="","",$V92*$O92)</f>
        <v/>
      </c>
      <c r="Y92" s="31">
        <f>IF($A92="","",$P92*$Q92)</f>
        <v/>
      </c>
      <c r="Z92" s="31">
        <f>IF($A92="","",$W92+$Y92)</f>
        <v/>
      </c>
      <c r="AA92" s="31">
        <f>IF($A92="","",$Z92*$R92)</f>
        <v/>
      </c>
      <c r="AB92" s="31">
        <f>IF($A92="","",$S92-$T92)</f>
        <v/>
      </c>
      <c r="AC92" s="31">
        <f>IF($A92="","",$AB92+$AA92)</f>
        <v/>
      </c>
      <c r="AD92" s="11">
        <f>IF($A92="","",IF($U92&lt;&gt;"Ja","Bescheinigung prüfen",IF($J92&lt;=0,"Kosten erfassen","OK")))</f>
        <v/>
      </c>
    </row>
    <row r="93">
      <c r="A93" s="4" t="n"/>
      <c r="B93" s="4" t="n"/>
      <c r="C93" s="4" t="n"/>
      <c r="D93" s="4" t="n"/>
      <c r="E93" s="4" t="n"/>
      <c r="F93" s="5" t="n"/>
      <c r="G93" s="27" t="n"/>
      <c r="H93" s="27" t="n"/>
      <c r="I93" s="28" t="n"/>
      <c r="J93" s="28" t="n"/>
      <c r="K93" s="28" t="n"/>
      <c r="L93" s="28" t="n"/>
      <c r="M93" s="29" t="n"/>
      <c r="N93" s="32">
        <f>IF($A93="","",IFERROR(VLOOKUP(1,'Parameter'!$A$15:$C$26,2,FALSE),0))</f>
        <v/>
      </c>
      <c r="O93" s="32">
        <f>IF($A93="","",IFERROR(VLOOKUP(9,'Parameter'!$A$15:$C$26,3,FALSE),0))</f>
        <v/>
      </c>
      <c r="P93" s="33">
        <f>IF($A93="","",$I93+$K93)</f>
        <v/>
      </c>
      <c r="Q93" s="32">
        <f>IF($A93="","",IF($M93&gt;0,$M93,'Parameter'!$B$8))</f>
        <v/>
      </c>
      <c r="R93" s="29" t="n"/>
      <c r="S93" s="28" t="n"/>
      <c r="T93" s="28" t="n"/>
      <c r="U93" s="5" t="n"/>
      <c r="V93" s="33">
        <f>IF($A93="","",IF($U93="Ja",$J93,0))</f>
        <v/>
      </c>
      <c r="W93" s="33">
        <f>IF($A93="","",$V93*$N93)</f>
        <v/>
      </c>
      <c r="X93" s="33">
        <f>IF($A93="","",$V93*$O93)</f>
        <v/>
      </c>
      <c r="Y93" s="33">
        <f>IF($A93="","",$P93*$Q93)</f>
        <v/>
      </c>
      <c r="Z93" s="33">
        <f>IF($A93="","",$W93+$Y93)</f>
        <v/>
      </c>
      <c r="AA93" s="33">
        <f>IF($A93="","",$Z93*$R93)</f>
        <v/>
      </c>
      <c r="AB93" s="33">
        <f>IF($A93="","",$S93-$T93)</f>
        <v/>
      </c>
      <c r="AC93" s="33">
        <f>IF($A93="","",$AB93+$AA93)</f>
        <v/>
      </c>
      <c r="AD93" s="14">
        <f>IF($A93="","",IF($U93&lt;&gt;"Ja","Bescheinigung prüfen",IF($J93&lt;=0,"Kosten erfassen","OK")))</f>
        <v/>
      </c>
    </row>
    <row r="94">
      <c r="A94" s="4" t="n"/>
      <c r="B94" s="4" t="n"/>
      <c r="C94" s="4" t="n"/>
      <c r="D94" s="4" t="n"/>
      <c r="E94" s="4" t="n"/>
      <c r="F94" s="5" t="n"/>
      <c r="G94" s="27" t="n"/>
      <c r="H94" s="27" t="n"/>
      <c r="I94" s="28" t="n"/>
      <c r="J94" s="28" t="n"/>
      <c r="K94" s="28" t="n"/>
      <c r="L94" s="28" t="n"/>
      <c r="M94" s="29" t="n"/>
      <c r="N94" s="30">
        <f>IF($A94="","",IFERROR(VLOOKUP(1,'Parameter'!$A$15:$C$26,2,FALSE),0))</f>
        <v/>
      </c>
      <c r="O94" s="30">
        <f>IF($A94="","",IFERROR(VLOOKUP(9,'Parameter'!$A$15:$C$26,3,FALSE),0))</f>
        <v/>
      </c>
      <c r="P94" s="31">
        <f>IF($A94="","",$I94+$K94)</f>
        <v/>
      </c>
      <c r="Q94" s="30">
        <f>IF($A94="","",IF($M94&gt;0,$M94,'Parameter'!$B$8))</f>
        <v/>
      </c>
      <c r="R94" s="29" t="n"/>
      <c r="S94" s="28" t="n"/>
      <c r="T94" s="28" t="n"/>
      <c r="U94" s="5" t="n"/>
      <c r="V94" s="31">
        <f>IF($A94="","",IF($U94="Ja",$J94,0))</f>
        <v/>
      </c>
      <c r="W94" s="31">
        <f>IF($A94="","",$V94*$N94)</f>
        <v/>
      </c>
      <c r="X94" s="31">
        <f>IF($A94="","",$V94*$O94)</f>
        <v/>
      </c>
      <c r="Y94" s="31">
        <f>IF($A94="","",$P94*$Q94)</f>
        <v/>
      </c>
      <c r="Z94" s="31">
        <f>IF($A94="","",$W94+$Y94)</f>
        <v/>
      </c>
      <c r="AA94" s="31">
        <f>IF($A94="","",$Z94*$R94)</f>
        <v/>
      </c>
      <c r="AB94" s="31">
        <f>IF($A94="","",$S94-$T94)</f>
        <v/>
      </c>
      <c r="AC94" s="31">
        <f>IF($A94="","",$AB94+$AA94)</f>
        <v/>
      </c>
      <c r="AD94" s="11">
        <f>IF($A94="","",IF($U94&lt;&gt;"Ja","Bescheinigung prüfen",IF($J94&lt;=0,"Kosten erfassen","OK")))</f>
        <v/>
      </c>
    </row>
    <row r="95">
      <c r="A95" s="4" t="n"/>
      <c r="B95" s="4" t="n"/>
      <c r="C95" s="4" t="n"/>
      <c r="D95" s="4" t="n"/>
      <c r="E95" s="4" t="n"/>
      <c r="F95" s="5" t="n"/>
      <c r="G95" s="27" t="n"/>
      <c r="H95" s="27" t="n"/>
      <c r="I95" s="28" t="n"/>
      <c r="J95" s="28" t="n"/>
      <c r="K95" s="28" t="n"/>
      <c r="L95" s="28" t="n"/>
      <c r="M95" s="29" t="n"/>
      <c r="N95" s="32">
        <f>IF($A95="","",IFERROR(VLOOKUP(1,'Parameter'!$A$15:$C$26,2,FALSE),0))</f>
        <v/>
      </c>
      <c r="O95" s="32">
        <f>IF($A95="","",IFERROR(VLOOKUP(9,'Parameter'!$A$15:$C$26,3,FALSE),0))</f>
        <v/>
      </c>
      <c r="P95" s="33">
        <f>IF($A95="","",$I95+$K95)</f>
        <v/>
      </c>
      <c r="Q95" s="32">
        <f>IF($A95="","",IF($M95&gt;0,$M95,'Parameter'!$B$8))</f>
        <v/>
      </c>
      <c r="R95" s="29" t="n"/>
      <c r="S95" s="28" t="n"/>
      <c r="T95" s="28" t="n"/>
      <c r="U95" s="5" t="n"/>
      <c r="V95" s="33">
        <f>IF($A95="","",IF($U95="Ja",$J95,0))</f>
        <v/>
      </c>
      <c r="W95" s="33">
        <f>IF($A95="","",$V95*$N95)</f>
        <v/>
      </c>
      <c r="X95" s="33">
        <f>IF($A95="","",$V95*$O95)</f>
        <v/>
      </c>
      <c r="Y95" s="33">
        <f>IF($A95="","",$P95*$Q95)</f>
        <v/>
      </c>
      <c r="Z95" s="33">
        <f>IF($A95="","",$W95+$Y95)</f>
        <v/>
      </c>
      <c r="AA95" s="33">
        <f>IF($A95="","",$Z95*$R95)</f>
        <v/>
      </c>
      <c r="AB95" s="33">
        <f>IF($A95="","",$S95-$T95)</f>
        <v/>
      </c>
      <c r="AC95" s="33">
        <f>IF($A95="","",$AB95+$AA95)</f>
        <v/>
      </c>
      <c r="AD95" s="14">
        <f>IF($A95="","",IF($U95&lt;&gt;"Ja","Bescheinigung prüfen",IF($J95&lt;=0,"Kosten erfassen","OK")))</f>
        <v/>
      </c>
    </row>
    <row r="96">
      <c r="A96" s="4" t="n"/>
      <c r="B96" s="4" t="n"/>
      <c r="C96" s="4" t="n"/>
      <c r="D96" s="4" t="n"/>
      <c r="E96" s="4" t="n"/>
      <c r="F96" s="5" t="n"/>
      <c r="G96" s="27" t="n"/>
      <c r="H96" s="27" t="n"/>
      <c r="I96" s="28" t="n"/>
      <c r="J96" s="28" t="n"/>
      <c r="K96" s="28" t="n"/>
      <c r="L96" s="28" t="n"/>
      <c r="M96" s="29" t="n"/>
      <c r="N96" s="30">
        <f>IF($A96="","",IFERROR(VLOOKUP(1,'Parameter'!$A$15:$C$26,2,FALSE),0))</f>
        <v/>
      </c>
      <c r="O96" s="30">
        <f>IF($A96="","",IFERROR(VLOOKUP(9,'Parameter'!$A$15:$C$26,3,FALSE),0))</f>
        <v/>
      </c>
      <c r="P96" s="31">
        <f>IF($A96="","",$I96+$K96)</f>
        <v/>
      </c>
      <c r="Q96" s="30">
        <f>IF($A96="","",IF($M96&gt;0,$M96,'Parameter'!$B$8))</f>
        <v/>
      </c>
      <c r="R96" s="29" t="n"/>
      <c r="S96" s="28" t="n"/>
      <c r="T96" s="28" t="n"/>
      <c r="U96" s="5" t="n"/>
      <c r="V96" s="31">
        <f>IF($A96="","",IF($U96="Ja",$J96,0))</f>
        <v/>
      </c>
      <c r="W96" s="31">
        <f>IF($A96="","",$V96*$N96)</f>
        <v/>
      </c>
      <c r="X96" s="31">
        <f>IF($A96="","",$V96*$O96)</f>
        <v/>
      </c>
      <c r="Y96" s="31">
        <f>IF($A96="","",$P96*$Q96)</f>
        <v/>
      </c>
      <c r="Z96" s="31">
        <f>IF($A96="","",$W96+$Y96)</f>
        <v/>
      </c>
      <c r="AA96" s="31">
        <f>IF($A96="","",$Z96*$R96)</f>
        <v/>
      </c>
      <c r="AB96" s="31">
        <f>IF($A96="","",$S96-$T96)</f>
        <v/>
      </c>
      <c r="AC96" s="31">
        <f>IF($A96="","",$AB96+$AA96)</f>
        <v/>
      </c>
      <c r="AD96" s="11">
        <f>IF($A96="","",IF($U96&lt;&gt;"Ja","Bescheinigung prüfen",IF($J96&lt;=0,"Kosten erfassen","OK")))</f>
        <v/>
      </c>
    </row>
    <row r="97">
      <c r="A97" s="4" t="n"/>
      <c r="B97" s="4" t="n"/>
      <c r="C97" s="4" t="n"/>
      <c r="D97" s="4" t="n"/>
      <c r="E97" s="4" t="n"/>
      <c r="F97" s="5" t="n"/>
      <c r="G97" s="27" t="n"/>
      <c r="H97" s="27" t="n"/>
      <c r="I97" s="28" t="n"/>
      <c r="J97" s="28" t="n"/>
      <c r="K97" s="28" t="n"/>
      <c r="L97" s="28" t="n"/>
      <c r="M97" s="29" t="n"/>
      <c r="N97" s="32">
        <f>IF($A97="","",IFERROR(VLOOKUP(1,'Parameter'!$A$15:$C$26,2,FALSE),0))</f>
        <v/>
      </c>
      <c r="O97" s="32">
        <f>IF($A97="","",IFERROR(VLOOKUP(9,'Parameter'!$A$15:$C$26,3,FALSE),0))</f>
        <v/>
      </c>
      <c r="P97" s="33">
        <f>IF($A97="","",$I97+$K97)</f>
        <v/>
      </c>
      <c r="Q97" s="32">
        <f>IF($A97="","",IF($M97&gt;0,$M97,'Parameter'!$B$8))</f>
        <v/>
      </c>
      <c r="R97" s="29" t="n"/>
      <c r="S97" s="28" t="n"/>
      <c r="T97" s="28" t="n"/>
      <c r="U97" s="5" t="n"/>
      <c r="V97" s="33">
        <f>IF($A97="","",IF($U97="Ja",$J97,0))</f>
        <v/>
      </c>
      <c r="W97" s="33">
        <f>IF($A97="","",$V97*$N97)</f>
        <v/>
      </c>
      <c r="X97" s="33">
        <f>IF($A97="","",$V97*$O97)</f>
        <v/>
      </c>
      <c r="Y97" s="33">
        <f>IF($A97="","",$P97*$Q97)</f>
        <v/>
      </c>
      <c r="Z97" s="33">
        <f>IF($A97="","",$W97+$Y97)</f>
        <v/>
      </c>
      <c r="AA97" s="33">
        <f>IF($A97="","",$Z97*$R97)</f>
        <v/>
      </c>
      <c r="AB97" s="33">
        <f>IF($A97="","",$S97-$T97)</f>
        <v/>
      </c>
      <c r="AC97" s="33">
        <f>IF($A97="","",$AB97+$AA97)</f>
        <v/>
      </c>
      <c r="AD97" s="14">
        <f>IF($A97="","",IF($U97&lt;&gt;"Ja","Bescheinigung prüfen",IF($J97&lt;=0,"Kosten erfassen","OK")))</f>
        <v/>
      </c>
    </row>
    <row r="98">
      <c r="A98" s="4" t="n"/>
      <c r="B98" s="4" t="n"/>
      <c r="C98" s="4" t="n"/>
      <c r="D98" s="4" t="n"/>
      <c r="E98" s="4" t="n"/>
      <c r="F98" s="5" t="n"/>
      <c r="G98" s="27" t="n"/>
      <c r="H98" s="27" t="n"/>
      <c r="I98" s="28" t="n"/>
      <c r="J98" s="28" t="n"/>
      <c r="K98" s="28" t="n"/>
      <c r="L98" s="28" t="n"/>
      <c r="M98" s="29" t="n"/>
      <c r="N98" s="30">
        <f>IF($A98="","",IFERROR(VLOOKUP(1,'Parameter'!$A$15:$C$26,2,FALSE),0))</f>
        <v/>
      </c>
      <c r="O98" s="30">
        <f>IF($A98="","",IFERROR(VLOOKUP(9,'Parameter'!$A$15:$C$26,3,FALSE),0))</f>
        <v/>
      </c>
      <c r="P98" s="31">
        <f>IF($A98="","",$I98+$K98)</f>
        <v/>
      </c>
      <c r="Q98" s="30">
        <f>IF($A98="","",IF($M98&gt;0,$M98,'Parameter'!$B$8))</f>
        <v/>
      </c>
      <c r="R98" s="29" t="n"/>
      <c r="S98" s="28" t="n"/>
      <c r="T98" s="28" t="n"/>
      <c r="U98" s="5" t="n"/>
      <c r="V98" s="31">
        <f>IF($A98="","",IF($U98="Ja",$J98,0))</f>
        <v/>
      </c>
      <c r="W98" s="31">
        <f>IF($A98="","",$V98*$N98)</f>
        <v/>
      </c>
      <c r="X98" s="31">
        <f>IF($A98="","",$V98*$O98)</f>
        <v/>
      </c>
      <c r="Y98" s="31">
        <f>IF($A98="","",$P98*$Q98)</f>
        <v/>
      </c>
      <c r="Z98" s="31">
        <f>IF($A98="","",$W98+$Y98)</f>
        <v/>
      </c>
      <c r="AA98" s="31">
        <f>IF($A98="","",$Z98*$R98)</f>
        <v/>
      </c>
      <c r="AB98" s="31">
        <f>IF($A98="","",$S98-$T98)</f>
        <v/>
      </c>
      <c r="AC98" s="31">
        <f>IF($A98="","",$AB98+$AA98)</f>
        <v/>
      </c>
      <c r="AD98" s="11">
        <f>IF($A98="","",IF($U98&lt;&gt;"Ja","Bescheinigung prüfen",IF($J98&lt;=0,"Kosten erfassen","OK")))</f>
        <v/>
      </c>
    </row>
    <row r="99">
      <c r="A99" s="4" t="n"/>
      <c r="B99" s="4" t="n"/>
      <c r="C99" s="4" t="n"/>
      <c r="D99" s="4" t="n"/>
      <c r="E99" s="4" t="n"/>
      <c r="F99" s="5" t="n"/>
      <c r="G99" s="27" t="n"/>
      <c r="H99" s="27" t="n"/>
      <c r="I99" s="28" t="n"/>
      <c r="J99" s="28" t="n"/>
      <c r="K99" s="28" t="n"/>
      <c r="L99" s="28" t="n"/>
      <c r="M99" s="29" t="n"/>
      <c r="N99" s="32">
        <f>IF($A99="","",IFERROR(VLOOKUP(1,'Parameter'!$A$15:$C$26,2,FALSE),0))</f>
        <v/>
      </c>
      <c r="O99" s="32">
        <f>IF($A99="","",IFERROR(VLOOKUP(9,'Parameter'!$A$15:$C$26,3,FALSE),0))</f>
        <v/>
      </c>
      <c r="P99" s="33">
        <f>IF($A99="","",$I99+$K99)</f>
        <v/>
      </c>
      <c r="Q99" s="32">
        <f>IF($A99="","",IF($M99&gt;0,$M99,'Parameter'!$B$8))</f>
        <v/>
      </c>
      <c r="R99" s="29" t="n"/>
      <c r="S99" s="28" t="n"/>
      <c r="T99" s="28" t="n"/>
      <c r="U99" s="5" t="n"/>
      <c r="V99" s="33">
        <f>IF($A99="","",IF($U99="Ja",$J99,0))</f>
        <v/>
      </c>
      <c r="W99" s="33">
        <f>IF($A99="","",$V99*$N99)</f>
        <v/>
      </c>
      <c r="X99" s="33">
        <f>IF($A99="","",$V99*$O99)</f>
        <v/>
      </c>
      <c r="Y99" s="33">
        <f>IF($A99="","",$P99*$Q99)</f>
        <v/>
      </c>
      <c r="Z99" s="33">
        <f>IF($A99="","",$W99+$Y99)</f>
        <v/>
      </c>
      <c r="AA99" s="33">
        <f>IF($A99="","",$Z99*$R99)</f>
        <v/>
      </c>
      <c r="AB99" s="33">
        <f>IF($A99="","",$S99-$T99)</f>
        <v/>
      </c>
      <c r="AC99" s="33">
        <f>IF($A99="","",$AB99+$AA99)</f>
        <v/>
      </c>
      <c r="AD99" s="14">
        <f>IF($A99="","",IF($U99&lt;&gt;"Ja","Bescheinigung prüfen",IF($J99&lt;=0,"Kosten erfassen","OK")))</f>
        <v/>
      </c>
    </row>
    <row r="100">
      <c r="A100" s="4" t="n"/>
      <c r="B100" s="4" t="n"/>
      <c r="C100" s="4" t="n"/>
      <c r="D100" s="4" t="n"/>
      <c r="E100" s="4" t="n"/>
      <c r="F100" s="5" t="n"/>
      <c r="G100" s="27" t="n"/>
      <c r="H100" s="27" t="n"/>
      <c r="I100" s="28" t="n"/>
      <c r="J100" s="28" t="n"/>
      <c r="K100" s="28" t="n"/>
      <c r="L100" s="28" t="n"/>
      <c r="M100" s="29" t="n"/>
      <c r="N100" s="30">
        <f>IF($A100="","",IFERROR(VLOOKUP(1,'Parameter'!$A$15:$C$26,2,FALSE),0))</f>
        <v/>
      </c>
      <c r="O100" s="30">
        <f>IF($A100="","",IFERROR(VLOOKUP(9,'Parameter'!$A$15:$C$26,3,FALSE),0))</f>
        <v/>
      </c>
      <c r="P100" s="31">
        <f>IF($A100="","",$I100+$K100)</f>
        <v/>
      </c>
      <c r="Q100" s="30">
        <f>IF($A100="","",IF($M100&gt;0,$M100,'Parameter'!$B$8))</f>
        <v/>
      </c>
      <c r="R100" s="29" t="n"/>
      <c r="S100" s="28" t="n"/>
      <c r="T100" s="28" t="n"/>
      <c r="U100" s="5" t="n"/>
      <c r="V100" s="31">
        <f>IF($A100="","",IF($U100="Ja",$J100,0))</f>
        <v/>
      </c>
      <c r="W100" s="31">
        <f>IF($A100="","",$V100*$N100)</f>
        <v/>
      </c>
      <c r="X100" s="31">
        <f>IF($A100="","",$V100*$O100)</f>
        <v/>
      </c>
      <c r="Y100" s="31">
        <f>IF($A100="","",$P100*$Q100)</f>
        <v/>
      </c>
      <c r="Z100" s="31">
        <f>IF($A100="","",$W100+$Y100)</f>
        <v/>
      </c>
      <c r="AA100" s="31">
        <f>IF($A100="","",$Z100*$R100)</f>
        <v/>
      </c>
      <c r="AB100" s="31">
        <f>IF($A100="","",$S100-$T100)</f>
        <v/>
      </c>
      <c r="AC100" s="31">
        <f>IF($A100="","",$AB100+$AA100)</f>
        <v/>
      </c>
      <c r="AD100" s="11">
        <f>IF($A100="","",IF($U100&lt;&gt;"Ja","Bescheinigung prüfen",IF($J100&lt;=0,"Kosten erfassen","OK")))</f>
        <v/>
      </c>
    </row>
    <row r="101">
      <c r="A101" s="4" t="n"/>
      <c r="B101" s="4" t="n"/>
      <c r="C101" s="4" t="n"/>
      <c r="D101" s="4" t="n"/>
      <c r="E101" s="4" t="n"/>
      <c r="F101" s="5" t="n"/>
      <c r="G101" s="27" t="n"/>
      <c r="H101" s="27" t="n"/>
      <c r="I101" s="28" t="n"/>
      <c r="J101" s="28" t="n"/>
      <c r="K101" s="28" t="n"/>
      <c r="L101" s="28" t="n"/>
      <c r="M101" s="29" t="n"/>
      <c r="N101" s="32">
        <f>IF($A101="","",IFERROR(VLOOKUP(1,'Parameter'!$A$15:$C$26,2,FALSE),0))</f>
        <v/>
      </c>
      <c r="O101" s="32">
        <f>IF($A101="","",IFERROR(VLOOKUP(9,'Parameter'!$A$15:$C$26,3,FALSE),0))</f>
        <v/>
      </c>
      <c r="P101" s="33">
        <f>IF($A101="","",$I101+$K101)</f>
        <v/>
      </c>
      <c r="Q101" s="32">
        <f>IF($A101="","",IF($M101&gt;0,$M101,'Parameter'!$B$8))</f>
        <v/>
      </c>
      <c r="R101" s="29" t="n"/>
      <c r="S101" s="28" t="n"/>
      <c r="T101" s="28" t="n"/>
      <c r="U101" s="5" t="n"/>
      <c r="V101" s="33">
        <f>IF($A101="","",IF($U101="Ja",$J101,0))</f>
        <v/>
      </c>
      <c r="W101" s="33">
        <f>IF($A101="","",$V101*$N101)</f>
        <v/>
      </c>
      <c r="X101" s="33">
        <f>IF($A101="","",$V101*$O101)</f>
        <v/>
      </c>
      <c r="Y101" s="33">
        <f>IF($A101="","",$P101*$Q101)</f>
        <v/>
      </c>
      <c r="Z101" s="33">
        <f>IF($A101="","",$W101+$Y101)</f>
        <v/>
      </c>
      <c r="AA101" s="33">
        <f>IF($A101="","",$Z101*$R101)</f>
        <v/>
      </c>
      <c r="AB101" s="33">
        <f>IF($A101="","",$S101-$T101)</f>
        <v/>
      </c>
      <c r="AC101" s="33">
        <f>IF($A101="","",$AB101+$AA101)</f>
        <v/>
      </c>
      <c r="AD101" s="14">
        <f>IF($A101="","",IF($U101&lt;&gt;"Ja","Bescheinigung prüfen",IF($J101&lt;=0,"Kosten erfassen","OK")))</f>
        <v/>
      </c>
    </row>
    <row r="102">
      <c r="A102" s="4" t="n"/>
      <c r="B102" s="4" t="n"/>
      <c r="C102" s="4" t="n"/>
      <c r="D102" s="4" t="n"/>
      <c r="E102" s="4" t="n"/>
      <c r="F102" s="5" t="n"/>
      <c r="G102" s="27" t="n"/>
      <c r="H102" s="27" t="n"/>
      <c r="I102" s="28" t="n"/>
      <c r="J102" s="28" t="n"/>
      <c r="K102" s="28" t="n"/>
      <c r="L102" s="28" t="n"/>
      <c r="M102" s="29" t="n"/>
      <c r="N102" s="30">
        <f>IF($A102="","",IFERROR(VLOOKUP(1,'Parameter'!$A$15:$C$26,2,FALSE),0))</f>
        <v/>
      </c>
      <c r="O102" s="30">
        <f>IF($A102="","",IFERROR(VLOOKUP(9,'Parameter'!$A$15:$C$26,3,FALSE),0))</f>
        <v/>
      </c>
      <c r="P102" s="31">
        <f>IF($A102="","",$I102+$K102)</f>
        <v/>
      </c>
      <c r="Q102" s="30">
        <f>IF($A102="","",IF($M102&gt;0,$M102,'Parameter'!$B$8))</f>
        <v/>
      </c>
      <c r="R102" s="29" t="n"/>
      <c r="S102" s="28" t="n"/>
      <c r="T102" s="28" t="n"/>
      <c r="U102" s="5" t="n"/>
      <c r="V102" s="31">
        <f>IF($A102="","",IF($U102="Ja",$J102,0))</f>
        <v/>
      </c>
      <c r="W102" s="31">
        <f>IF($A102="","",$V102*$N102)</f>
        <v/>
      </c>
      <c r="X102" s="31">
        <f>IF($A102="","",$V102*$O102)</f>
        <v/>
      </c>
      <c r="Y102" s="31">
        <f>IF($A102="","",$P102*$Q102)</f>
        <v/>
      </c>
      <c r="Z102" s="31">
        <f>IF($A102="","",$W102+$Y102)</f>
        <v/>
      </c>
      <c r="AA102" s="31">
        <f>IF($A102="","",$Z102*$R102)</f>
        <v/>
      </c>
      <c r="AB102" s="31">
        <f>IF($A102="","",$S102-$T102)</f>
        <v/>
      </c>
      <c r="AC102" s="31">
        <f>IF($A102="","",$AB102+$AA102)</f>
        <v/>
      </c>
      <c r="AD102" s="11">
        <f>IF($A102="","",IF($U102&lt;&gt;"Ja","Bescheinigung prüfen",IF($J102&lt;=0,"Kosten erfassen","OK")))</f>
        <v/>
      </c>
    </row>
    <row r="103">
      <c r="A103" s="4" t="n"/>
      <c r="B103" s="4" t="n"/>
      <c r="C103" s="4" t="n"/>
      <c r="D103" s="4" t="n"/>
      <c r="E103" s="4" t="n"/>
      <c r="F103" s="5" t="n"/>
      <c r="G103" s="27" t="n"/>
      <c r="H103" s="27" t="n"/>
      <c r="I103" s="28" t="n"/>
      <c r="J103" s="28" t="n"/>
      <c r="K103" s="28" t="n"/>
      <c r="L103" s="28" t="n"/>
      <c r="M103" s="29" t="n"/>
      <c r="N103" s="32">
        <f>IF($A103="","",IFERROR(VLOOKUP(1,'Parameter'!$A$15:$C$26,2,FALSE),0))</f>
        <v/>
      </c>
      <c r="O103" s="32">
        <f>IF($A103="","",IFERROR(VLOOKUP(9,'Parameter'!$A$15:$C$26,3,FALSE),0))</f>
        <v/>
      </c>
      <c r="P103" s="33">
        <f>IF($A103="","",$I103+$K103)</f>
        <v/>
      </c>
      <c r="Q103" s="32">
        <f>IF($A103="","",IF($M103&gt;0,$M103,'Parameter'!$B$8))</f>
        <v/>
      </c>
      <c r="R103" s="29" t="n"/>
      <c r="S103" s="28" t="n"/>
      <c r="T103" s="28" t="n"/>
      <c r="U103" s="5" t="n"/>
      <c r="V103" s="33">
        <f>IF($A103="","",IF($U103="Ja",$J103,0))</f>
        <v/>
      </c>
      <c r="W103" s="33">
        <f>IF($A103="","",$V103*$N103)</f>
        <v/>
      </c>
      <c r="X103" s="33">
        <f>IF($A103="","",$V103*$O103)</f>
        <v/>
      </c>
      <c r="Y103" s="33">
        <f>IF($A103="","",$P103*$Q103)</f>
        <v/>
      </c>
      <c r="Z103" s="33">
        <f>IF($A103="","",$W103+$Y103)</f>
        <v/>
      </c>
      <c r="AA103" s="33">
        <f>IF($A103="","",$Z103*$R103)</f>
        <v/>
      </c>
      <c r="AB103" s="33">
        <f>IF($A103="","",$S103-$T103)</f>
        <v/>
      </c>
      <c r="AC103" s="33">
        <f>IF($A103="","",$AB103+$AA103)</f>
        <v/>
      </c>
      <c r="AD103" s="14">
        <f>IF($A103="","",IF($U103&lt;&gt;"Ja","Bescheinigung prüfen",IF($J103&lt;=0,"Kosten erfassen","OK")))</f>
        <v/>
      </c>
    </row>
  </sheetData>
  <autoFilter ref="A3:AD103"/>
  <mergeCells count="1">
    <mergeCell ref="A1:AD1"/>
  </mergeCells>
  <conditionalFormatting sqref="U4:U103">
    <cfRule type="expression" priority="1" dxfId="0" stopIfTrue="1">
      <formula>$U4="Nein"</formula>
    </cfRule>
  </conditionalFormatting>
  <conditionalFormatting sqref="AD4:AD103">
    <cfRule type="expression" priority="2" dxfId="0" stopIfTrue="1">
      <formula>AND($A4&lt;&gt;"",$AD4&lt;&gt;"OK")</formula>
    </cfRule>
  </conditionalFormatting>
  <conditionalFormatting sqref="AC4:AC103">
    <cfRule type="expression" priority="3" dxfId="1" stopIfTrue="1">
      <formula>AND($A4&lt;&gt;"",$AC4&gt;0)</formula>
    </cfRule>
  </conditionalFormatting>
  <dataValidations count="2">
    <dataValidation sqref="F4:F103" showErrorMessage="1" showInputMessage="1" allowBlank="1" type="list">
      <formula1>"Vermietet,Neuvermietung,Sanierung,Leerstand"</formula1>
    </dataValidation>
    <dataValidation sqref="U4:U103" showErrorMessage="1" showInputMessage="1" allowBlank="1" type="list">
      <formula1>"Ja,Nein"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1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16" customWidth="1" min="2" max="2"/>
    <col width="28" customWidth="1" min="3" max="3"/>
    <col width="20" customWidth="1" min="4" max="4"/>
    <col width="22" customWidth="1" min="5" max="5"/>
    <col width="18" customWidth="1" min="6" max="6"/>
    <col width="18" customWidth="1" min="7" max="7"/>
    <col width="18" customWidth="1" min="8" max="8"/>
    <col width="25" customWidth="1" min="9" max="9"/>
    <col width="29" customWidth="1" min="10" max="10"/>
  </cols>
  <sheetData>
    <row r="1" ht="26" customHeight="1">
      <c r="A1" s="1" t="inlineStr">
        <is>
          <t>Jahresverlauf der Denkmal-AfA</t>
        </is>
      </c>
    </row>
    <row r="2">
      <c r="A2" s="15" t="inlineStr">
        <is>
          <t>Ausgewählte Objekt-ID</t>
        </is>
      </c>
      <c r="B2" s="5" t="inlineStr">
        <is>
          <t>D-2026-001</t>
        </is>
      </c>
    </row>
    <row r="3">
      <c r="A3" s="15" t="inlineStr">
        <is>
          <t>Stadt des ausgewählten Objekts</t>
        </is>
      </c>
      <c r="B3" s="16">
        <f>IFERROR(VLOOKUP($B$2,'Denkmal-AfA'!$A$4:$D$103,4,FALSE),"")</f>
        <v/>
      </c>
    </row>
    <row r="4" ht="34" customHeight="1">
      <c r="A4" s="3" t="inlineStr">
        <is>
          <t>Jahr</t>
        </is>
      </c>
      <c r="B4" s="3" t="inlineStr">
        <is>
          <t>Objekt-ID</t>
        </is>
      </c>
      <c r="C4" s="3" t="inlineStr">
        <is>
          <t>Förderfähige Sanierungskosten (€)</t>
        </is>
      </c>
      <c r="D4" s="3" t="inlineStr">
        <is>
          <t>Sonder-AfA-Satz (%)</t>
        </is>
      </c>
      <c r="E4" s="3" t="inlineStr">
        <is>
          <t>Sonder-AfA-Betrag (€)</t>
        </is>
      </c>
      <c r="F4" s="3" t="inlineStr">
        <is>
          <t>Reguläre AfA (€)</t>
        </is>
      </c>
      <c r="G4" s="3" t="inlineStr">
        <is>
          <t>Gesamt-AfA (€)</t>
        </is>
      </c>
      <c r="H4" s="3" t="inlineStr">
        <is>
          <t>Grenzsteuersatz (%)</t>
        </is>
      </c>
      <c r="I4" s="3" t="inlineStr">
        <is>
          <t>Geschätzte Steuerersparnis (€)</t>
        </is>
      </c>
      <c r="J4" s="3" t="inlineStr">
        <is>
          <t>Restbetrag begünstigte Kosten (€)</t>
        </is>
      </c>
    </row>
    <row r="5">
      <c r="A5" s="5" t="n">
        <v>2026</v>
      </c>
      <c r="B5" s="17">
        <f>IF($A5="","",$B$2)</f>
        <v/>
      </c>
      <c r="C5" s="31">
        <f>IF(OR($A5="",$B5=""),"",IFERROR(VLOOKUP($B5,'Denkmal-AfA'!$A$4:$V$103,22,FALSE),0))</f>
        <v/>
      </c>
      <c r="D5" s="30">
        <f>IF($A5="","",IF($A5&lt;=2033,9%,IF($A5&lt;=2037,7%,0%)))</f>
        <v/>
      </c>
      <c r="E5" s="31">
        <f>IF($A5="","",$C5*$D5)</f>
        <v/>
      </c>
      <c r="F5" s="31">
        <f>IF(OR($A5="",$B5=""),"",IFERROR(VLOOKUP($B5,'Denkmal-AfA'!$A$4:$Y$103,25,FALSE),0))</f>
        <v/>
      </c>
      <c r="G5" s="31">
        <f>IF($A5="","",$E5+$F5)</f>
        <v/>
      </c>
      <c r="H5" s="30">
        <f>IF(OR($A5="",$B5=""),"",IFERROR(VLOOKUP($B5,'Denkmal-AfA'!$A$4:$R$103,18,FALSE),0))</f>
        <v/>
      </c>
      <c r="I5" s="31">
        <f>IF($A5="","",$G5*$H5)</f>
        <v/>
      </c>
      <c r="J5" s="31">
        <f>IF($A5="","",MAX(0,$C5-SUM($E$5:$E5)))</f>
        <v/>
      </c>
    </row>
    <row r="6">
      <c r="A6" s="5" t="n">
        <v>2027</v>
      </c>
      <c r="B6" s="18">
        <f>IF($A6="","",$B$2)</f>
        <v/>
      </c>
      <c r="C6" s="33">
        <f>IF(OR($A6="",$B6=""),"",IFERROR(VLOOKUP($B6,'Denkmal-AfA'!$A$4:$V$103,22,FALSE),0))</f>
        <v/>
      </c>
      <c r="D6" s="32">
        <f>IF($A6="","",IF($A6&lt;=2033,9%,IF($A6&lt;=2037,7%,0%)))</f>
        <v/>
      </c>
      <c r="E6" s="33">
        <f>IF($A6="","",$C6*$D6)</f>
        <v/>
      </c>
      <c r="F6" s="33">
        <f>IF(OR($A6="",$B6=""),"",IFERROR(VLOOKUP($B6,'Denkmal-AfA'!$A$4:$Y$103,25,FALSE),0))</f>
        <v/>
      </c>
      <c r="G6" s="33">
        <f>IF($A6="","",$E6+$F6)</f>
        <v/>
      </c>
      <c r="H6" s="32">
        <f>IF(OR($A6="",$B6=""),"",IFERROR(VLOOKUP($B6,'Denkmal-AfA'!$A$4:$R$103,18,FALSE),0))</f>
        <v/>
      </c>
      <c r="I6" s="33">
        <f>IF($A6="","",$G6*$H6)</f>
        <v/>
      </c>
      <c r="J6" s="33">
        <f>IF($A6="","",MAX(0,$C6-SUM($E$5:$E6)))</f>
        <v/>
      </c>
    </row>
    <row r="7">
      <c r="A7" s="5" t="n">
        <v>2028</v>
      </c>
      <c r="B7" s="17">
        <f>IF($A7="","",$B$2)</f>
        <v/>
      </c>
      <c r="C7" s="31">
        <f>IF(OR($A7="",$B7=""),"",IFERROR(VLOOKUP($B7,'Denkmal-AfA'!$A$4:$V$103,22,FALSE),0))</f>
        <v/>
      </c>
      <c r="D7" s="30">
        <f>IF($A7="","",IF($A7&lt;=2033,9%,IF($A7&lt;=2037,7%,0%)))</f>
        <v/>
      </c>
      <c r="E7" s="31">
        <f>IF($A7="","",$C7*$D7)</f>
        <v/>
      </c>
      <c r="F7" s="31">
        <f>IF(OR($A7="",$B7=""),"",IFERROR(VLOOKUP($B7,'Denkmal-AfA'!$A$4:$Y$103,25,FALSE),0))</f>
        <v/>
      </c>
      <c r="G7" s="31">
        <f>IF($A7="","",$E7+$F7)</f>
        <v/>
      </c>
      <c r="H7" s="30">
        <f>IF(OR($A7="",$B7=""),"",IFERROR(VLOOKUP($B7,'Denkmal-AfA'!$A$4:$R$103,18,FALSE),0))</f>
        <v/>
      </c>
      <c r="I7" s="31">
        <f>IF($A7="","",$G7*$H7)</f>
        <v/>
      </c>
      <c r="J7" s="31">
        <f>IF($A7="","",MAX(0,$C7-SUM($E$5:$E7)))</f>
        <v/>
      </c>
    </row>
    <row r="8">
      <c r="A8" s="5" t="n">
        <v>2029</v>
      </c>
      <c r="B8" s="18">
        <f>IF($A8="","",$B$2)</f>
        <v/>
      </c>
      <c r="C8" s="33">
        <f>IF(OR($A8="",$B8=""),"",IFERROR(VLOOKUP($B8,'Denkmal-AfA'!$A$4:$V$103,22,FALSE),0))</f>
        <v/>
      </c>
      <c r="D8" s="32">
        <f>IF($A8="","",IF($A8&lt;=2033,9%,IF($A8&lt;=2037,7%,0%)))</f>
        <v/>
      </c>
      <c r="E8" s="33">
        <f>IF($A8="","",$C8*$D8)</f>
        <v/>
      </c>
      <c r="F8" s="33">
        <f>IF(OR($A8="",$B8=""),"",IFERROR(VLOOKUP($B8,'Denkmal-AfA'!$A$4:$Y$103,25,FALSE),0))</f>
        <v/>
      </c>
      <c r="G8" s="33">
        <f>IF($A8="","",$E8+$F8)</f>
        <v/>
      </c>
      <c r="H8" s="32">
        <f>IF(OR($A8="",$B8=""),"",IFERROR(VLOOKUP($B8,'Denkmal-AfA'!$A$4:$R$103,18,FALSE),0))</f>
        <v/>
      </c>
      <c r="I8" s="33">
        <f>IF($A8="","",$G8*$H8)</f>
        <v/>
      </c>
      <c r="J8" s="33">
        <f>IF($A8="","",MAX(0,$C8-SUM($E$5:$E8)))</f>
        <v/>
      </c>
    </row>
    <row r="9">
      <c r="A9" s="5" t="n">
        <v>2030</v>
      </c>
      <c r="B9" s="17">
        <f>IF($A9="","",$B$2)</f>
        <v/>
      </c>
      <c r="C9" s="31">
        <f>IF(OR($A9="",$B9=""),"",IFERROR(VLOOKUP($B9,'Denkmal-AfA'!$A$4:$V$103,22,FALSE),0))</f>
        <v/>
      </c>
      <c r="D9" s="30">
        <f>IF($A9="","",IF($A9&lt;=2033,9%,IF($A9&lt;=2037,7%,0%)))</f>
        <v/>
      </c>
      <c r="E9" s="31">
        <f>IF($A9="","",$C9*$D9)</f>
        <v/>
      </c>
      <c r="F9" s="31">
        <f>IF(OR($A9="",$B9=""),"",IFERROR(VLOOKUP($B9,'Denkmal-AfA'!$A$4:$Y$103,25,FALSE),0))</f>
        <v/>
      </c>
      <c r="G9" s="31">
        <f>IF($A9="","",$E9+$F9)</f>
        <v/>
      </c>
      <c r="H9" s="30">
        <f>IF(OR($A9="",$B9=""),"",IFERROR(VLOOKUP($B9,'Denkmal-AfA'!$A$4:$R$103,18,FALSE),0))</f>
        <v/>
      </c>
      <c r="I9" s="31">
        <f>IF($A9="","",$G9*$H9)</f>
        <v/>
      </c>
      <c r="J9" s="31">
        <f>IF($A9="","",MAX(0,$C9-SUM($E$5:$E9)))</f>
        <v/>
      </c>
    </row>
    <row r="10">
      <c r="A10" s="5" t="n">
        <v>2031</v>
      </c>
      <c r="B10" s="18">
        <f>IF($A10="","",$B$2)</f>
        <v/>
      </c>
      <c r="C10" s="33">
        <f>IF(OR($A10="",$B10=""),"",IFERROR(VLOOKUP($B10,'Denkmal-AfA'!$A$4:$V$103,22,FALSE),0))</f>
        <v/>
      </c>
      <c r="D10" s="32">
        <f>IF($A10="","",IF($A10&lt;=2033,9%,IF($A10&lt;=2037,7%,0%)))</f>
        <v/>
      </c>
      <c r="E10" s="33">
        <f>IF($A10="","",$C10*$D10)</f>
        <v/>
      </c>
      <c r="F10" s="33">
        <f>IF(OR($A10="",$B10=""),"",IFERROR(VLOOKUP($B10,'Denkmal-AfA'!$A$4:$Y$103,25,FALSE),0))</f>
        <v/>
      </c>
      <c r="G10" s="33">
        <f>IF($A10="","",$E10+$F10)</f>
        <v/>
      </c>
      <c r="H10" s="32">
        <f>IF(OR($A10="",$B10=""),"",IFERROR(VLOOKUP($B10,'Denkmal-AfA'!$A$4:$R$103,18,FALSE),0))</f>
        <v/>
      </c>
      <c r="I10" s="33">
        <f>IF($A10="","",$G10*$H10)</f>
        <v/>
      </c>
      <c r="J10" s="33">
        <f>IF($A10="","",MAX(0,$C10-SUM($E$5:$E10)))</f>
        <v/>
      </c>
    </row>
    <row r="11">
      <c r="A11" s="5" t="n">
        <v>2032</v>
      </c>
      <c r="B11" s="17">
        <f>IF($A11="","",$B$2)</f>
        <v/>
      </c>
      <c r="C11" s="31">
        <f>IF(OR($A11="",$B11=""),"",IFERROR(VLOOKUP($B11,'Denkmal-AfA'!$A$4:$V$103,22,FALSE),0))</f>
        <v/>
      </c>
      <c r="D11" s="30">
        <f>IF($A11="","",IF($A11&lt;=2033,9%,IF($A11&lt;=2037,7%,0%)))</f>
        <v/>
      </c>
      <c r="E11" s="31">
        <f>IF($A11="","",$C11*$D11)</f>
        <v/>
      </c>
      <c r="F11" s="31">
        <f>IF(OR($A11="",$B11=""),"",IFERROR(VLOOKUP($B11,'Denkmal-AfA'!$A$4:$Y$103,25,FALSE),0))</f>
        <v/>
      </c>
      <c r="G11" s="31">
        <f>IF($A11="","",$E11+$F11)</f>
        <v/>
      </c>
      <c r="H11" s="30">
        <f>IF(OR($A11="",$B11=""),"",IFERROR(VLOOKUP($B11,'Denkmal-AfA'!$A$4:$R$103,18,FALSE),0))</f>
        <v/>
      </c>
      <c r="I11" s="31">
        <f>IF($A11="","",$G11*$H11)</f>
        <v/>
      </c>
      <c r="J11" s="31">
        <f>IF($A11="","",MAX(0,$C11-SUM($E$5:$E11)))</f>
        <v/>
      </c>
    </row>
    <row r="12">
      <c r="A12" s="5" t="n">
        <v>2033</v>
      </c>
      <c r="B12" s="18">
        <f>IF($A12="","",$B$2)</f>
        <v/>
      </c>
      <c r="C12" s="33">
        <f>IF(OR($A12="",$B12=""),"",IFERROR(VLOOKUP($B12,'Denkmal-AfA'!$A$4:$V$103,22,FALSE),0))</f>
        <v/>
      </c>
      <c r="D12" s="32">
        <f>IF($A12="","",IF($A12&lt;=2033,9%,IF($A12&lt;=2037,7%,0%)))</f>
        <v/>
      </c>
      <c r="E12" s="33">
        <f>IF($A12="","",$C12*$D12)</f>
        <v/>
      </c>
      <c r="F12" s="33">
        <f>IF(OR($A12="",$B12=""),"",IFERROR(VLOOKUP($B12,'Denkmal-AfA'!$A$4:$Y$103,25,FALSE),0))</f>
        <v/>
      </c>
      <c r="G12" s="33">
        <f>IF($A12="","",$E12+$F12)</f>
        <v/>
      </c>
      <c r="H12" s="32">
        <f>IF(OR($A12="",$B12=""),"",IFERROR(VLOOKUP($B12,'Denkmal-AfA'!$A$4:$R$103,18,FALSE),0))</f>
        <v/>
      </c>
      <c r="I12" s="33">
        <f>IF($A12="","",$G12*$H12)</f>
        <v/>
      </c>
      <c r="J12" s="33">
        <f>IF($A12="","",MAX(0,$C12-SUM($E$5:$E12)))</f>
        <v/>
      </c>
    </row>
    <row r="13">
      <c r="A13" s="5" t="n">
        <v>2034</v>
      </c>
      <c r="B13" s="17">
        <f>IF($A13="","",$B$2)</f>
        <v/>
      </c>
      <c r="C13" s="31">
        <f>IF(OR($A13="",$B13=""),"",IFERROR(VLOOKUP($B13,'Denkmal-AfA'!$A$4:$V$103,22,FALSE),0))</f>
        <v/>
      </c>
      <c r="D13" s="30">
        <f>IF($A13="","",IF($A13&lt;=2033,9%,IF($A13&lt;=2037,7%,0%)))</f>
        <v/>
      </c>
      <c r="E13" s="31">
        <f>IF($A13="","",$C13*$D13)</f>
        <v/>
      </c>
      <c r="F13" s="31">
        <f>IF(OR($A13="",$B13=""),"",IFERROR(VLOOKUP($B13,'Denkmal-AfA'!$A$4:$Y$103,25,FALSE),0))</f>
        <v/>
      </c>
      <c r="G13" s="31">
        <f>IF($A13="","",$E13+$F13)</f>
        <v/>
      </c>
      <c r="H13" s="30">
        <f>IF(OR($A13="",$B13=""),"",IFERROR(VLOOKUP($B13,'Denkmal-AfA'!$A$4:$R$103,18,FALSE),0))</f>
        <v/>
      </c>
      <c r="I13" s="31">
        <f>IF($A13="","",$G13*$H13)</f>
        <v/>
      </c>
      <c r="J13" s="31">
        <f>IF($A13="","",MAX(0,$C13-SUM($E$5:$E13)))</f>
        <v/>
      </c>
    </row>
    <row r="14">
      <c r="A14" s="5" t="n">
        <v>2035</v>
      </c>
      <c r="B14" s="18">
        <f>IF($A14="","",$B$2)</f>
        <v/>
      </c>
      <c r="C14" s="33">
        <f>IF(OR($A14="",$B14=""),"",IFERROR(VLOOKUP($B14,'Denkmal-AfA'!$A$4:$V$103,22,FALSE),0))</f>
        <v/>
      </c>
      <c r="D14" s="32">
        <f>IF($A14="","",IF($A14&lt;=2033,9%,IF($A14&lt;=2037,7%,0%)))</f>
        <v/>
      </c>
      <c r="E14" s="33">
        <f>IF($A14="","",$C14*$D14)</f>
        <v/>
      </c>
      <c r="F14" s="33">
        <f>IF(OR($A14="",$B14=""),"",IFERROR(VLOOKUP($B14,'Denkmal-AfA'!$A$4:$Y$103,25,FALSE),0))</f>
        <v/>
      </c>
      <c r="G14" s="33">
        <f>IF($A14="","",$E14+$F14)</f>
        <v/>
      </c>
      <c r="H14" s="32">
        <f>IF(OR($A14="",$B14=""),"",IFERROR(VLOOKUP($B14,'Denkmal-AfA'!$A$4:$R$103,18,FALSE),0))</f>
        <v/>
      </c>
      <c r="I14" s="33">
        <f>IF($A14="","",$G14*$H14)</f>
        <v/>
      </c>
      <c r="J14" s="33">
        <f>IF($A14="","",MAX(0,$C14-SUM($E$5:$E14)))</f>
        <v/>
      </c>
    </row>
    <row r="15">
      <c r="A15" s="5" t="n">
        <v>2036</v>
      </c>
      <c r="B15" s="17">
        <f>IF($A15="","",$B$2)</f>
        <v/>
      </c>
      <c r="C15" s="31">
        <f>IF(OR($A15="",$B15=""),"",IFERROR(VLOOKUP($B15,'Denkmal-AfA'!$A$4:$V$103,22,FALSE),0))</f>
        <v/>
      </c>
      <c r="D15" s="30">
        <f>IF($A15="","",IF($A15&lt;=2033,9%,IF($A15&lt;=2037,7%,0%)))</f>
        <v/>
      </c>
      <c r="E15" s="31">
        <f>IF($A15="","",$C15*$D15)</f>
        <v/>
      </c>
      <c r="F15" s="31">
        <f>IF(OR($A15="",$B15=""),"",IFERROR(VLOOKUP($B15,'Denkmal-AfA'!$A$4:$Y$103,25,FALSE),0))</f>
        <v/>
      </c>
      <c r="G15" s="31">
        <f>IF($A15="","",$E15+$F15)</f>
        <v/>
      </c>
      <c r="H15" s="30">
        <f>IF(OR($A15="",$B15=""),"",IFERROR(VLOOKUP($B15,'Denkmal-AfA'!$A$4:$R$103,18,FALSE),0))</f>
        <v/>
      </c>
      <c r="I15" s="31">
        <f>IF($A15="","",$G15*$H15)</f>
        <v/>
      </c>
      <c r="J15" s="31">
        <f>IF($A15="","",MAX(0,$C15-SUM($E$5:$E15)))</f>
        <v/>
      </c>
    </row>
    <row r="16">
      <c r="A16" s="5" t="n">
        <v>2037</v>
      </c>
      <c r="B16" s="18">
        <f>IF($A16="","",$B$2)</f>
        <v/>
      </c>
      <c r="C16" s="33">
        <f>IF(OR($A16="",$B16=""),"",IFERROR(VLOOKUP($B16,'Denkmal-AfA'!$A$4:$V$103,22,FALSE),0))</f>
        <v/>
      </c>
      <c r="D16" s="32">
        <f>IF($A16="","",IF($A16&lt;=2033,9%,IF($A16&lt;=2037,7%,0%)))</f>
        <v/>
      </c>
      <c r="E16" s="33">
        <f>IF($A16="","",$C16*$D16)</f>
        <v/>
      </c>
      <c r="F16" s="33">
        <f>IF(OR($A16="",$B16=""),"",IFERROR(VLOOKUP($B16,'Denkmal-AfA'!$A$4:$Y$103,25,FALSE),0))</f>
        <v/>
      </c>
      <c r="G16" s="33">
        <f>IF($A16="","",$E16+$F16)</f>
        <v/>
      </c>
      <c r="H16" s="32">
        <f>IF(OR($A16="",$B16=""),"",IFERROR(VLOOKUP($B16,'Denkmal-AfA'!$A$4:$R$103,18,FALSE),0))</f>
        <v/>
      </c>
      <c r="I16" s="33">
        <f>IF($A16="","",$G16*$H16)</f>
        <v/>
      </c>
      <c r="J16" s="33">
        <f>IF($A16="","",MAX(0,$C16-SUM($E$5:$E16)))</f>
        <v/>
      </c>
    </row>
    <row r="17">
      <c r="A17" s="5" t="n"/>
      <c r="B17" s="17">
        <f>IF($A17="","",$B$2)</f>
        <v/>
      </c>
      <c r="C17" s="31">
        <f>IF(OR($A17="",$B17=""),"",IFERROR(VLOOKUP($B17,'Denkmal-AfA'!$A$4:$V$103,22,FALSE),0))</f>
        <v/>
      </c>
      <c r="D17" s="30">
        <f>IF($A17="","",IF($A17&lt;=2033,9%,IF($A17&lt;=2037,7%,0%)))</f>
        <v/>
      </c>
      <c r="E17" s="31">
        <f>IF($A17="","",$C17*$D17)</f>
        <v/>
      </c>
      <c r="F17" s="31">
        <f>IF(OR($A17="",$B17=""),"",IFERROR(VLOOKUP($B17,'Denkmal-AfA'!$A$4:$Y$103,25,FALSE),0))</f>
        <v/>
      </c>
      <c r="G17" s="31">
        <f>IF($A17="","",$E17+$F17)</f>
        <v/>
      </c>
      <c r="H17" s="30">
        <f>IF(OR($A17="",$B17=""),"",IFERROR(VLOOKUP($B17,'Denkmal-AfA'!$A$4:$R$103,18,FALSE),0))</f>
        <v/>
      </c>
      <c r="I17" s="31">
        <f>IF($A17="","",$G17*$H17)</f>
        <v/>
      </c>
      <c r="J17" s="31">
        <f>IF($A17="","",MAX(0,$C17-SUM($E$5:$E17)))</f>
        <v/>
      </c>
    </row>
    <row r="18">
      <c r="A18" s="5" t="n"/>
      <c r="B18" s="18">
        <f>IF($A18="","",$B$2)</f>
        <v/>
      </c>
      <c r="C18" s="33">
        <f>IF(OR($A18="",$B18=""),"",IFERROR(VLOOKUP($B18,'Denkmal-AfA'!$A$4:$V$103,22,FALSE),0))</f>
        <v/>
      </c>
      <c r="D18" s="32">
        <f>IF($A18="","",IF($A18&lt;=2033,9%,IF($A18&lt;=2037,7%,0%)))</f>
        <v/>
      </c>
      <c r="E18" s="33">
        <f>IF($A18="","",$C18*$D18)</f>
        <v/>
      </c>
      <c r="F18" s="33">
        <f>IF(OR($A18="",$B18=""),"",IFERROR(VLOOKUP($B18,'Denkmal-AfA'!$A$4:$Y$103,25,FALSE),0))</f>
        <v/>
      </c>
      <c r="G18" s="33">
        <f>IF($A18="","",$E18+$F18)</f>
        <v/>
      </c>
      <c r="H18" s="32">
        <f>IF(OR($A18="",$B18=""),"",IFERROR(VLOOKUP($B18,'Denkmal-AfA'!$A$4:$R$103,18,FALSE),0))</f>
        <v/>
      </c>
      <c r="I18" s="33">
        <f>IF($A18="","",$G18*$H18)</f>
        <v/>
      </c>
      <c r="J18" s="33">
        <f>IF($A18="","",MAX(0,$C18-SUM($E$5:$E18)))</f>
        <v/>
      </c>
    </row>
    <row r="19">
      <c r="A19" s="5" t="n"/>
      <c r="B19" s="17">
        <f>IF($A19="","",$B$2)</f>
        <v/>
      </c>
      <c r="C19" s="31">
        <f>IF(OR($A19="",$B19=""),"",IFERROR(VLOOKUP($B19,'Denkmal-AfA'!$A$4:$V$103,22,FALSE),0))</f>
        <v/>
      </c>
      <c r="D19" s="30">
        <f>IF($A19="","",IF($A19&lt;=2033,9%,IF($A19&lt;=2037,7%,0%)))</f>
        <v/>
      </c>
      <c r="E19" s="31">
        <f>IF($A19="","",$C19*$D19)</f>
        <v/>
      </c>
      <c r="F19" s="31">
        <f>IF(OR($A19="",$B19=""),"",IFERROR(VLOOKUP($B19,'Denkmal-AfA'!$A$4:$Y$103,25,FALSE),0))</f>
        <v/>
      </c>
      <c r="G19" s="31">
        <f>IF($A19="","",$E19+$F19)</f>
        <v/>
      </c>
      <c r="H19" s="30">
        <f>IF(OR($A19="",$B19=""),"",IFERROR(VLOOKUP($B19,'Denkmal-AfA'!$A$4:$R$103,18,FALSE),0))</f>
        <v/>
      </c>
      <c r="I19" s="31">
        <f>IF($A19="","",$G19*$H19)</f>
        <v/>
      </c>
      <c r="J19" s="31">
        <f>IF($A19="","",MAX(0,$C19-SUM($E$5:$E19)))</f>
        <v/>
      </c>
    </row>
    <row r="20">
      <c r="A20" s="5" t="n"/>
      <c r="B20" s="18">
        <f>IF($A20="","",$B$2)</f>
        <v/>
      </c>
      <c r="C20" s="33">
        <f>IF(OR($A20="",$B20=""),"",IFERROR(VLOOKUP($B20,'Denkmal-AfA'!$A$4:$V$103,22,FALSE),0))</f>
        <v/>
      </c>
      <c r="D20" s="32">
        <f>IF($A20="","",IF($A20&lt;=2033,9%,IF($A20&lt;=2037,7%,0%)))</f>
        <v/>
      </c>
      <c r="E20" s="33">
        <f>IF($A20="","",$C20*$D20)</f>
        <v/>
      </c>
      <c r="F20" s="33">
        <f>IF(OR($A20="",$B20=""),"",IFERROR(VLOOKUP($B20,'Denkmal-AfA'!$A$4:$Y$103,25,FALSE),0))</f>
        <v/>
      </c>
      <c r="G20" s="33">
        <f>IF($A20="","",$E20+$F20)</f>
        <v/>
      </c>
      <c r="H20" s="32">
        <f>IF(OR($A20="",$B20=""),"",IFERROR(VLOOKUP($B20,'Denkmal-AfA'!$A$4:$R$103,18,FALSE),0))</f>
        <v/>
      </c>
      <c r="I20" s="33">
        <f>IF($A20="","",$G20*$H20)</f>
        <v/>
      </c>
      <c r="J20" s="33">
        <f>IF($A20="","",MAX(0,$C20-SUM($E$5:$E20)))</f>
        <v/>
      </c>
    </row>
    <row r="21">
      <c r="A21" s="5" t="n"/>
      <c r="B21" s="17">
        <f>IF($A21="","",$B$2)</f>
        <v/>
      </c>
      <c r="C21" s="31">
        <f>IF(OR($A21="",$B21=""),"",IFERROR(VLOOKUP($B21,'Denkmal-AfA'!$A$4:$V$103,22,FALSE),0))</f>
        <v/>
      </c>
      <c r="D21" s="30">
        <f>IF($A21="","",IF($A21&lt;=2033,9%,IF($A21&lt;=2037,7%,0%)))</f>
        <v/>
      </c>
      <c r="E21" s="31">
        <f>IF($A21="","",$C21*$D21)</f>
        <v/>
      </c>
      <c r="F21" s="31">
        <f>IF(OR($A21="",$B21=""),"",IFERROR(VLOOKUP($B21,'Denkmal-AfA'!$A$4:$Y$103,25,FALSE),0))</f>
        <v/>
      </c>
      <c r="G21" s="31">
        <f>IF($A21="","",$E21+$F21)</f>
        <v/>
      </c>
      <c r="H21" s="30">
        <f>IF(OR($A21="",$B21=""),"",IFERROR(VLOOKUP($B21,'Denkmal-AfA'!$A$4:$R$103,18,FALSE),0))</f>
        <v/>
      </c>
      <c r="I21" s="31">
        <f>IF($A21="","",$G21*$H21)</f>
        <v/>
      </c>
      <c r="J21" s="31">
        <f>IF($A21="","",MAX(0,$C21-SUM($E$5:$E21)))</f>
        <v/>
      </c>
    </row>
    <row r="22">
      <c r="A22" s="5" t="n"/>
      <c r="B22" s="18">
        <f>IF($A22="","",$B$2)</f>
        <v/>
      </c>
      <c r="C22" s="33">
        <f>IF(OR($A22="",$B22=""),"",IFERROR(VLOOKUP($B22,'Denkmal-AfA'!$A$4:$V$103,22,FALSE),0))</f>
        <v/>
      </c>
      <c r="D22" s="32">
        <f>IF($A22="","",IF($A22&lt;=2033,9%,IF($A22&lt;=2037,7%,0%)))</f>
        <v/>
      </c>
      <c r="E22" s="33">
        <f>IF($A22="","",$C22*$D22)</f>
        <v/>
      </c>
      <c r="F22" s="33">
        <f>IF(OR($A22="",$B22=""),"",IFERROR(VLOOKUP($B22,'Denkmal-AfA'!$A$4:$Y$103,25,FALSE),0))</f>
        <v/>
      </c>
      <c r="G22" s="33">
        <f>IF($A22="","",$E22+$F22)</f>
        <v/>
      </c>
      <c r="H22" s="32">
        <f>IF(OR($A22="",$B22=""),"",IFERROR(VLOOKUP($B22,'Denkmal-AfA'!$A$4:$R$103,18,FALSE),0))</f>
        <v/>
      </c>
      <c r="I22" s="33">
        <f>IF($A22="","",$G22*$H22)</f>
        <v/>
      </c>
      <c r="J22" s="33">
        <f>IF($A22="","",MAX(0,$C22-SUM($E$5:$E22)))</f>
        <v/>
      </c>
    </row>
    <row r="23">
      <c r="A23" s="5" t="n"/>
      <c r="B23" s="17">
        <f>IF($A23="","",$B$2)</f>
        <v/>
      </c>
      <c r="C23" s="31">
        <f>IF(OR($A23="",$B23=""),"",IFERROR(VLOOKUP($B23,'Denkmal-AfA'!$A$4:$V$103,22,FALSE),0))</f>
        <v/>
      </c>
      <c r="D23" s="30">
        <f>IF($A23="","",IF($A23&lt;=2033,9%,IF($A23&lt;=2037,7%,0%)))</f>
        <v/>
      </c>
      <c r="E23" s="31">
        <f>IF($A23="","",$C23*$D23)</f>
        <v/>
      </c>
      <c r="F23" s="31">
        <f>IF(OR($A23="",$B23=""),"",IFERROR(VLOOKUP($B23,'Denkmal-AfA'!$A$4:$Y$103,25,FALSE),0))</f>
        <v/>
      </c>
      <c r="G23" s="31">
        <f>IF($A23="","",$E23+$F23)</f>
        <v/>
      </c>
      <c r="H23" s="30">
        <f>IF(OR($A23="",$B23=""),"",IFERROR(VLOOKUP($B23,'Denkmal-AfA'!$A$4:$R$103,18,FALSE),0))</f>
        <v/>
      </c>
      <c r="I23" s="31">
        <f>IF($A23="","",$G23*$H23)</f>
        <v/>
      </c>
      <c r="J23" s="31">
        <f>IF($A23="","",MAX(0,$C23-SUM($E$5:$E23)))</f>
        <v/>
      </c>
    </row>
    <row r="24">
      <c r="A24" s="5" t="n"/>
      <c r="B24" s="18">
        <f>IF($A24="","",$B$2)</f>
        <v/>
      </c>
      <c r="C24" s="33">
        <f>IF(OR($A24="",$B24=""),"",IFERROR(VLOOKUP($B24,'Denkmal-AfA'!$A$4:$V$103,22,FALSE),0))</f>
        <v/>
      </c>
      <c r="D24" s="32">
        <f>IF($A24="","",IF($A24&lt;=2033,9%,IF($A24&lt;=2037,7%,0%)))</f>
        <v/>
      </c>
      <c r="E24" s="33">
        <f>IF($A24="","",$C24*$D24)</f>
        <v/>
      </c>
      <c r="F24" s="33">
        <f>IF(OR($A24="",$B24=""),"",IFERROR(VLOOKUP($B24,'Denkmal-AfA'!$A$4:$Y$103,25,FALSE),0))</f>
        <v/>
      </c>
      <c r="G24" s="33">
        <f>IF($A24="","",$E24+$F24)</f>
        <v/>
      </c>
      <c r="H24" s="32">
        <f>IF(OR($A24="",$B24=""),"",IFERROR(VLOOKUP($B24,'Denkmal-AfA'!$A$4:$R$103,18,FALSE),0))</f>
        <v/>
      </c>
      <c r="I24" s="33">
        <f>IF($A24="","",$G24*$H24)</f>
        <v/>
      </c>
      <c r="J24" s="33">
        <f>IF($A24="","",MAX(0,$C24-SUM($E$5:$E24)))</f>
        <v/>
      </c>
    </row>
    <row r="25">
      <c r="A25" s="5" t="n"/>
      <c r="B25" s="17">
        <f>IF($A25="","",$B$2)</f>
        <v/>
      </c>
      <c r="C25" s="31">
        <f>IF(OR($A25="",$B25=""),"",IFERROR(VLOOKUP($B25,'Denkmal-AfA'!$A$4:$V$103,22,FALSE),0))</f>
        <v/>
      </c>
      <c r="D25" s="30">
        <f>IF($A25="","",IF($A25&lt;=2033,9%,IF($A25&lt;=2037,7%,0%)))</f>
        <v/>
      </c>
      <c r="E25" s="31">
        <f>IF($A25="","",$C25*$D25)</f>
        <v/>
      </c>
      <c r="F25" s="31">
        <f>IF(OR($A25="",$B25=""),"",IFERROR(VLOOKUP($B25,'Denkmal-AfA'!$A$4:$Y$103,25,FALSE),0))</f>
        <v/>
      </c>
      <c r="G25" s="31">
        <f>IF($A25="","",$E25+$F25)</f>
        <v/>
      </c>
      <c r="H25" s="30">
        <f>IF(OR($A25="",$B25=""),"",IFERROR(VLOOKUP($B25,'Denkmal-AfA'!$A$4:$R$103,18,FALSE),0))</f>
        <v/>
      </c>
      <c r="I25" s="31">
        <f>IF($A25="","",$G25*$H25)</f>
        <v/>
      </c>
      <c r="J25" s="31">
        <f>IF($A25="","",MAX(0,$C25-SUM($E$5:$E25)))</f>
        <v/>
      </c>
    </row>
    <row r="26">
      <c r="A26" s="5" t="n"/>
      <c r="B26" s="18">
        <f>IF($A26="","",$B$2)</f>
        <v/>
      </c>
      <c r="C26" s="33">
        <f>IF(OR($A26="",$B26=""),"",IFERROR(VLOOKUP($B26,'Denkmal-AfA'!$A$4:$V$103,22,FALSE),0))</f>
        <v/>
      </c>
      <c r="D26" s="32">
        <f>IF($A26="","",IF($A26&lt;=2033,9%,IF($A26&lt;=2037,7%,0%)))</f>
        <v/>
      </c>
      <c r="E26" s="33">
        <f>IF($A26="","",$C26*$D26)</f>
        <v/>
      </c>
      <c r="F26" s="33">
        <f>IF(OR($A26="",$B26=""),"",IFERROR(VLOOKUP($B26,'Denkmal-AfA'!$A$4:$Y$103,25,FALSE),0))</f>
        <v/>
      </c>
      <c r="G26" s="33">
        <f>IF($A26="","",$E26+$F26)</f>
        <v/>
      </c>
      <c r="H26" s="32">
        <f>IF(OR($A26="",$B26=""),"",IFERROR(VLOOKUP($B26,'Denkmal-AfA'!$A$4:$R$103,18,FALSE),0))</f>
        <v/>
      </c>
      <c r="I26" s="33">
        <f>IF($A26="","",$G26*$H26)</f>
        <v/>
      </c>
      <c r="J26" s="33">
        <f>IF($A26="","",MAX(0,$C26-SUM($E$5:$E26)))</f>
        <v/>
      </c>
    </row>
    <row r="27">
      <c r="A27" s="5" t="n"/>
      <c r="B27" s="17">
        <f>IF($A27="","",$B$2)</f>
        <v/>
      </c>
      <c r="C27" s="31">
        <f>IF(OR($A27="",$B27=""),"",IFERROR(VLOOKUP($B27,'Denkmal-AfA'!$A$4:$V$103,22,FALSE),0))</f>
        <v/>
      </c>
      <c r="D27" s="30">
        <f>IF($A27="","",IF($A27&lt;=2033,9%,IF($A27&lt;=2037,7%,0%)))</f>
        <v/>
      </c>
      <c r="E27" s="31">
        <f>IF($A27="","",$C27*$D27)</f>
        <v/>
      </c>
      <c r="F27" s="31">
        <f>IF(OR($A27="",$B27=""),"",IFERROR(VLOOKUP($B27,'Denkmal-AfA'!$A$4:$Y$103,25,FALSE),0))</f>
        <v/>
      </c>
      <c r="G27" s="31">
        <f>IF($A27="","",$E27+$F27)</f>
        <v/>
      </c>
      <c r="H27" s="30">
        <f>IF(OR($A27="",$B27=""),"",IFERROR(VLOOKUP($B27,'Denkmal-AfA'!$A$4:$R$103,18,FALSE),0))</f>
        <v/>
      </c>
      <c r="I27" s="31">
        <f>IF($A27="","",$G27*$H27)</f>
        <v/>
      </c>
      <c r="J27" s="31">
        <f>IF($A27="","",MAX(0,$C27-SUM($E$5:$E27)))</f>
        <v/>
      </c>
    </row>
    <row r="28">
      <c r="A28" s="5" t="n"/>
      <c r="B28" s="18">
        <f>IF($A28="","",$B$2)</f>
        <v/>
      </c>
      <c r="C28" s="33">
        <f>IF(OR($A28="",$B28=""),"",IFERROR(VLOOKUP($B28,'Denkmal-AfA'!$A$4:$V$103,22,FALSE),0))</f>
        <v/>
      </c>
      <c r="D28" s="32">
        <f>IF($A28="","",IF($A28&lt;=2033,9%,IF($A28&lt;=2037,7%,0%)))</f>
        <v/>
      </c>
      <c r="E28" s="33">
        <f>IF($A28="","",$C28*$D28)</f>
        <v/>
      </c>
      <c r="F28" s="33">
        <f>IF(OR($A28="",$B28=""),"",IFERROR(VLOOKUP($B28,'Denkmal-AfA'!$A$4:$Y$103,25,FALSE),0))</f>
        <v/>
      </c>
      <c r="G28" s="33">
        <f>IF($A28="","",$E28+$F28)</f>
        <v/>
      </c>
      <c r="H28" s="32">
        <f>IF(OR($A28="",$B28=""),"",IFERROR(VLOOKUP($B28,'Denkmal-AfA'!$A$4:$R$103,18,FALSE),0))</f>
        <v/>
      </c>
      <c r="I28" s="33">
        <f>IF($A28="","",$G28*$H28)</f>
        <v/>
      </c>
      <c r="J28" s="33">
        <f>IF($A28="","",MAX(0,$C28-SUM($E$5:$E28)))</f>
        <v/>
      </c>
    </row>
    <row r="29">
      <c r="A29" s="5" t="n"/>
      <c r="B29" s="17">
        <f>IF($A29="","",$B$2)</f>
        <v/>
      </c>
      <c r="C29" s="31">
        <f>IF(OR($A29="",$B29=""),"",IFERROR(VLOOKUP($B29,'Denkmal-AfA'!$A$4:$V$103,22,FALSE),0))</f>
        <v/>
      </c>
      <c r="D29" s="30">
        <f>IF($A29="","",IF($A29&lt;=2033,9%,IF($A29&lt;=2037,7%,0%)))</f>
        <v/>
      </c>
      <c r="E29" s="31">
        <f>IF($A29="","",$C29*$D29)</f>
        <v/>
      </c>
      <c r="F29" s="31">
        <f>IF(OR($A29="",$B29=""),"",IFERROR(VLOOKUP($B29,'Denkmal-AfA'!$A$4:$Y$103,25,FALSE),0))</f>
        <v/>
      </c>
      <c r="G29" s="31">
        <f>IF($A29="","",$E29+$F29)</f>
        <v/>
      </c>
      <c r="H29" s="30">
        <f>IF(OR($A29="",$B29=""),"",IFERROR(VLOOKUP($B29,'Denkmal-AfA'!$A$4:$R$103,18,FALSE),0))</f>
        <v/>
      </c>
      <c r="I29" s="31">
        <f>IF($A29="","",$G29*$H29)</f>
        <v/>
      </c>
      <c r="J29" s="31">
        <f>IF($A29="","",MAX(0,$C29-SUM($E$5:$E29)))</f>
        <v/>
      </c>
    </row>
    <row r="30">
      <c r="A30" s="5" t="n"/>
      <c r="B30" s="18">
        <f>IF($A30="","",$B$2)</f>
        <v/>
      </c>
      <c r="C30" s="33">
        <f>IF(OR($A30="",$B30=""),"",IFERROR(VLOOKUP($B30,'Denkmal-AfA'!$A$4:$V$103,22,FALSE),0))</f>
        <v/>
      </c>
      <c r="D30" s="32">
        <f>IF($A30="","",IF($A30&lt;=2033,9%,IF($A30&lt;=2037,7%,0%)))</f>
        <v/>
      </c>
      <c r="E30" s="33">
        <f>IF($A30="","",$C30*$D30)</f>
        <v/>
      </c>
      <c r="F30" s="33">
        <f>IF(OR($A30="",$B30=""),"",IFERROR(VLOOKUP($B30,'Denkmal-AfA'!$A$4:$Y$103,25,FALSE),0))</f>
        <v/>
      </c>
      <c r="G30" s="33">
        <f>IF($A30="","",$E30+$F30)</f>
        <v/>
      </c>
      <c r="H30" s="32">
        <f>IF(OR($A30="",$B30=""),"",IFERROR(VLOOKUP($B30,'Denkmal-AfA'!$A$4:$R$103,18,FALSE),0))</f>
        <v/>
      </c>
      <c r="I30" s="33">
        <f>IF($A30="","",$G30*$H30)</f>
        <v/>
      </c>
      <c r="J30" s="33">
        <f>IF($A30="","",MAX(0,$C30-SUM($E$5:$E30)))</f>
        <v/>
      </c>
    </row>
    <row r="31">
      <c r="A31" s="5" t="n"/>
      <c r="B31" s="17">
        <f>IF($A31="","",$B$2)</f>
        <v/>
      </c>
      <c r="C31" s="31">
        <f>IF(OR($A31="",$B31=""),"",IFERROR(VLOOKUP($B31,'Denkmal-AfA'!$A$4:$V$103,22,FALSE),0))</f>
        <v/>
      </c>
      <c r="D31" s="30">
        <f>IF($A31="","",IF($A31&lt;=2033,9%,IF($A31&lt;=2037,7%,0%)))</f>
        <v/>
      </c>
      <c r="E31" s="31">
        <f>IF($A31="","",$C31*$D31)</f>
        <v/>
      </c>
      <c r="F31" s="31">
        <f>IF(OR($A31="",$B31=""),"",IFERROR(VLOOKUP($B31,'Denkmal-AfA'!$A$4:$Y$103,25,FALSE),0))</f>
        <v/>
      </c>
      <c r="G31" s="31">
        <f>IF($A31="","",$E31+$F31)</f>
        <v/>
      </c>
      <c r="H31" s="30">
        <f>IF(OR($A31="",$B31=""),"",IFERROR(VLOOKUP($B31,'Denkmal-AfA'!$A$4:$R$103,18,FALSE),0))</f>
        <v/>
      </c>
      <c r="I31" s="31">
        <f>IF($A31="","",$G31*$H31)</f>
        <v/>
      </c>
      <c r="J31" s="31">
        <f>IF($A31="","",MAX(0,$C31-SUM($E$5:$E31)))</f>
        <v/>
      </c>
    </row>
    <row r="32">
      <c r="A32" s="5" t="n"/>
      <c r="B32" s="18">
        <f>IF($A32="","",$B$2)</f>
        <v/>
      </c>
      <c r="C32" s="33">
        <f>IF(OR($A32="",$B32=""),"",IFERROR(VLOOKUP($B32,'Denkmal-AfA'!$A$4:$V$103,22,FALSE),0))</f>
        <v/>
      </c>
      <c r="D32" s="32">
        <f>IF($A32="","",IF($A32&lt;=2033,9%,IF($A32&lt;=2037,7%,0%)))</f>
        <v/>
      </c>
      <c r="E32" s="33">
        <f>IF($A32="","",$C32*$D32)</f>
        <v/>
      </c>
      <c r="F32" s="33">
        <f>IF(OR($A32="",$B32=""),"",IFERROR(VLOOKUP($B32,'Denkmal-AfA'!$A$4:$Y$103,25,FALSE),0))</f>
        <v/>
      </c>
      <c r="G32" s="33">
        <f>IF($A32="","",$E32+$F32)</f>
        <v/>
      </c>
      <c r="H32" s="32">
        <f>IF(OR($A32="",$B32=""),"",IFERROR(VLOOKUP($B32,'Denkmal-AfA'!$A$4:$R$103,18,FALSE),0))</f>
        <v/>
      </c>
      <c r="I32" s="33">
        <f>IF($A32="","",$G32*$H32)</f>
        <v/>
      </c>
      <c r="J32" s="33">
        <f>IF($A32="","",MAX(0,$C32-SUM($E$5:$E32)))</f>
        <v/>
      </c>
    </row>
    <row r="33">
      <c r="A33" s="5" t="n"/>
      <c r="B33" s="17">
        <f>IF($A33="","",$B$2)</f>
        <v/>
      </c>
      <c r="C33" s="31">
        <f>IF(OR($A33="",$B33=""),"",IFERROR(VLOOKUP($B33,'Denkmal-AfA'!$A$4:$V$103,22,FALSE),0))</f>
        <v/>
      </c>
      <c r="D33" s="30">
        <f>IF($A33="","",IF($A33&lt;=2033,9%,IF($A33&lt;=2037,7%,0%)))</f>
        <v/>
      </c>
      <c r="E33" s="31">
        <f>IF($A33="","",$C33*$D33)</f>
        <v/>
      </c>
      <c r="F33" s="31">
        <f>IF(OR($A33="",$B33=""),"",IFERROR(VLOOKUP($B33,'Denkmal-AfA'!$A$4:$Y$103,25,FALSE),0))</f>
        <v/>
      </c>
      <c r="G33" s="31">
        <f>IF($A33="","",$E33+$F33)</f>
        <v/>
      </c>
      <c r="H33" s="30">
        <f>IF(OR($A33="",$B33=""),"",IFERROR(VLOOKUP($B33,'Denkmal-AfA'!$A$4:$R$103,18,FALSE),0))</f>
        <v/>
      </c>
      <c r="I33" s="31">
        <f>IF($A33="","",$G33*$H33)</f>
        <v/>
      </c>
      <c r="J33" s="31">
        <f>IF($A33="","",MAX(0,$C33-SUM($E$5:$E33)))</f>
        <v/>
      </c>
    </row>
    <row r="34">
      <c r="A34" s="5" t="n"/>
      <c r="B34" s="18">
        <f>IF($A34="","",$B$2)</f>
        <v/>
      </c>
      <c r="C34" s="33">
        <f>IF(OR($A34="",$B34=""),"",IFERROR(VLOOKUP($B34,'Denkmal-AfA'!$A$4:$V$103,22,FALSE),0))</f>
        <v/>
      </c>
      <c r="D34" s="32">
        <f>IF($A34="","",IF($A34&lt;=2033,9%,IF($A34&lt;=2037,7%,0%)))</f>
        <v/>
      </c>
      <c r="E34" s="33">
        <f>IF($A34="","",$C34*$D34)</f>
        <v/>
      </c>
      <c r="F34" s="33">
        <f>IF(OR($A34="",$B34=""),"",IFERROR(VLOOKUP($B34,'Denkmal-AfA'!$A$4:$Y$103,25,FALSE),0))</f>
        <v/>
      </c>
      <c r="G34" s="33">
        <f>IF($A34="","",$E34+$F34)</f>
        <v/>
      </c>
      <c r="H34" s="32">
        <f>IF(OR($A34="",$B34=""),"",IFERROR(VLOOKUP($B34,'Denkmal-AfA'!$A$4:$R$103,18,FALSE),0))</f>
        <v/>
      </c>
      <c r="I34" s="33">
        <f>IF($A34="","",$G34*$H34)</f>
        <v/>
      </c>
      <c r="J34" s="33">
        <f>IF($A34="","",MAX(0,$C34-SUM($E$5:$E34)))</f>
        <v/>
      </c>
    </row>
    <row r="35">
      <c r="A35" s="5" t="n"/>
      <c r="B35" s="17">
        <f>IF($A35="","",$B$2)</f>
        <v/>
      </c>
      <c r="C35" s="31">
        <f>IF(OR($A35="",$B35=""),"",IFERROR(VLOOKUP($B35,'Denkmal-AfA'!$A$4:$V$103,22,FALSE),0))</f>
        <v/>
      </c>
      <c r="D35" s="30">
        <f>IF($A35="","",IF($A35&lt;=2033,9%,IF($A35&lt;=2037,7%,0%)))</f>
        <v/>
      </c>
      <c r="E35" s="31">
        <f>IF($A35="","",$C35*$D35)</f>
        <v/>
      </c>
      <c r="F35" s="31">
        <f>IF(OR($A35="",$B35=""),"",IFERROR(VLOOKUP($B35,'Denkmal-AfA'!$A$4:$Y$103,25,FALSE),0))</f>
        <v/>
      </c>
      <c r="G35" s="31">
        <f>IF($A35="","",$E35+$F35)</f>
        <v/>
      </c>
      <c r="H35" s="30">
        <f>IF(OR($A35="",$B35=""),"",IFERROR(VLOOKUP($B35,'Denkmal-AfA'!$A$4:$R$103,18,FALSE),0))</f>
        <v/>
      </c>
      <c r="I35" s="31">
        <f>IF($A35="","",$G35*$H35)</f>
        <v/>
      </c>
      <c r="J35" s="31">
        <f>IF($A35="","",MAX(0,$C35-SUM($E$5:$E35)))</f>
        <v/>
      </c>
    </row>
    <row r="36">
      <c r="A36" s="5" t="n"/>
      <c r="B36" s="18">
        <f>IF($A36="","",$B$2)</f>
        <v/>
      </c>
      <c r="C36" s="33">
        <f>IF(OR($A36="",$B36=""),"",IFERROR(VLOOKUP($B36,'Denkmal-AfA'!$A$4:$V$103,22,FALSE),0))</f>
        <v/>
      </c>
      <c r="D36" s="32">
        <f>IF($A36="","",IF($A36&lt;=2033,9%,IF($A36&lt;=2037,7%,0%)))</f>
        <v/>
      </c>
      <c r="E36" s="33">
        <f>IF($A36="","",$C36*$D36)</f>
        <v/>
      </c>
      <c r="F36" s="33">
        <f>IF(OR($A36="",$B36=""),"",IFERROR(VLOOKUP($B36,'Denkmal-AfA'!$A$4:$Y$103,25,FALSE),0))</f>
        <v/>
      </c>
      <c r="G36" s="33">
        <f>IF($A36="","",$E36+$F36)</f>
        <v/>
      </c>
      <c r="H36" s="32">
        <f>IF(OR($A36="",$B36=""),"",IFERROR(VLOOKUP($B36,'Denkmal-AfA'!$A$4:$R$103,18,FALSE),0))</f>
        <v/>
      </c>
      <c r="I36" s="33">
        <f>IF($A36="","",$G36*$H36)</f>
        <v/>
      </c>
      <c r="J36" s="33">
        <f>IF($A36="","",MAX(0,$C36-SUM($E$5:$E36)))</f>
        <v/>
      </c>
    </row>
    <row r="37">
      <c r="A37" s="5" t="n"/>
      <c r="B37" s="17">
        <f>IF($A37="","",$B$2)</f>
        <v/>
      </c>
      <c r="C37" s="31">
        <f>IF(OR($A37="",$B37=""),"",IFERROR(VLOOKUP($B37,'Denkmal-AfA'!$A$4:$V$103,22,FALSE),0))</f>
        <v/>
      </c>
      <c r="D37" s="30">
        <f>IF($A37="","",IF($A37&lt;=2033,9%,IF($A37&lt;=2037,7%,0%)))</f>
        <v/>
      </c>
      <c r="E37" s="31">
        <f>IF($A37="","",$C37*$D37)</f>
        <v/>
      </c>
      <c r="F37" s="31">
        <f>IF(OR($A37="",$B37=""),"",IFERROR(VLOOKUP($B37,'Denkmal-AfA'!$A$4:$Y$103,25,FALSE),0))</f>
        <v/>
      </c>
      <c r="G37" s="31">
        <f>IF($A37="","",$E37+$F37)</f>
        <v/>
      </c>
      <c r="H37" s="30">
        <f>IF(OR($A37="",$B37=""),"",IFERROR(VLOOKUP($B37,'Denkmal-AfA'!$A$4:$R$103,18,FALSE),0))</f>
        <v/>
      </c>
      <c r="I37" s="31">
        <f>IF($A37="","",$G37*$H37)</f>
        <v/>
      </c>
      <c r="J37" s="31">
        <f>IF($A37="","",MAX(0,$C37-SUM($E$5:$E37)))</f>
        <v/>
      </c>
    </row>
    <row r="38">
      <c r="A38" s="5" t="n"/>
      <c r="B38" s="18">
        <f>IF($A38="","",$B$2)</f>
        <v/>
      </c>
      <c r="C38" s="33">
        <f>IF(OR($A38="",$B38=""),"",IFERROR(VLOOKUP($B38,'Denkmal-AfA'!$A$4:$V$103,22,FALSE),0))</f>
        <v/>
      </c>
      <c r="D38" s="32">
        <f>IF($A38="","",IF($A38&lt;=2033,9%,IF($A38&lt;=2037,7%,0%)))</f>
        <v/>
      </c>
      <c r="E38" s="33">
        <f>IF($A38="","",$C38*$D38)</f>
        <v/>
      </c>
      <c r="F38" s="33">
        <f>IF(OR($A38="",$B38=""),"",IFERROR(VLOOKUP($B38,'Denkmal-AfA'!$A$4:$Y$103,25,FALSE),0))</f>
        <v/>
      </c>
      <c r="G38" s="33">
        <f>IF($A38="","",$E38+$F38)</f>
        <v/>
      </c>
      <c r="H38" s="32">
        <f>IF(OR($A38="",$B38=""),"",IFERROR(VLOOKUP($B38,'Denkmal-AfA'!$A$4:$R$103,18,FALSE),0))</f>
        <v/>
      </c>
      <c r="I38" s="33">
        <f>IF($A38="","",$G38*$H38)</f>
        <v/>
      </c>
      <c r="J38" s="33">
        <f>IF($A38="","",MAX(0,$C38-SUM($E$5:$E38)))</f>
        <v/>
      </c>
    </row>
    <row r="39">
      <c r="A39" s="5" t="n"/>
      <c r="B39" s="17">
        <f>IF($A39="","",$B$2)</f>
        <v/>
      </c>
      <c r="C39" s="31">
        <f>IF(OR($A39="",$B39=""),"",IFERROR(VLOOKUP($B39,'Denkmal-AfA'!$A$4:$V$103,22,FALSE),0))</f>
        <v/>
      </c>
      <c r="D39" s="30">
        <f>IF($A39="","",IF($A39&lt;=2033,9%,IF($A39&lt;=2037,7%,0%)))</f>
        <v/>
      </c>
      <c r="E39" s="31">
        <f>IF($A39="","",$C39*$D39)</f>
        <v/>
      </c>
      <c r="F39" s="31">
        <f>IF(OR($A39="",$B39=""),"",IFERROR(VLOOKUP($B39,'Denkmal-AfA'!$A$4:$Y$103,25,FALSE),0))</f>
        <v/>
      </c>
      <c r="G39" s="31">
        <f>IF($A39="","",$E39+$F39)</f>
        <v/>
      </c>
      <c r="H39" s="30">
        <f>IF(OR($A39="",$B39=""),"",IFERROR(VLOOKUP($B39,'Denkmal-AfA'!$A$4:$R$103,18,FALSE),0))</f>
        <v/>
      </c>
      <c r="I39" s="31">
        <f>IF($A39="","",$G39*$H39)</f>
        <v/>
      </c>
      <c r="J39" s="31">
        <f>IF($A39="","",MAX(0,$C39-SUM($E$5:$E39)))</f>
        <v/>
      </c>
    </row>
    <row r="40">
      <c r="A40" s="5" t="n"/>
      <c r="B40" s="18">
        <f>IF($A40="","",$B$2)</f>
        <v/>
      </c>
      <c r="C40" s="33">
        <f>IF(OR($A40="",$B40=""),"",IFERROR(VLOOKUP($B40,'Denkmal-AfA'!$A$4:$V$103,22,FALSE),0))</f>
        <v/>
      </c>
      <c r="D40" s="32">
        <f>IF($A40="","",IF($A40&lt;=2033,9%,IF($A40&lt;=2037,7%,0%)))</f>
        <v/>
      </c>
      <c r="E40" s="33">
        <f>IF($A40="","",$C40*$D40)</f>
        <v/>
      </c>
      <c r="F40" s="33">
        <f>IF(OR($A40="",$B40=""),"",IFERROR(VLOOKUP($B40,'Denkmal-AfA'!$A$4:$Y$103,25,FALSE),0))</f>
        <v/>
      </c>
      <c r="G40" s="33">
        <f>IF($A40="","",$E40+$F40)</f>
        <v/>
      </c>
      <c r="H40" s="32">
        <f>IF(OR($A40="",$B40=""),"",IFERROR(VLOOKUP($B40,'Denkmal-AfA'!$A$4:$R$103,18,FALSE),0))</f>
        <v/>
      </c>
      <c r="I40" s="33">
        <f>IF($A40="","",$G40*$H40)</f>
        <v/>
      </c>
      <c r="J40" s="33">
        <f>IF($A40="","",MAX(0,$C40-SUM($E$5:$E40)))</f>
        <v/>
      </c>
    </row>
    <row r="41">
      <c r="A41" s="5" t="n"/>
      <c r="B41" s="17">
        <f>IF($A41="","",$B$2)</f>
        <v/>
      </c>
      <c r="C41" s="31">
        <f>IF(OR($A41="",$B41=""),"",IFERROR(VLOOKUP($B41,'Denkmal-AfA'!$A$4:$V$103,22,FALSE),0))</f>
        <v/>
      </c>
      <c r="D41" s="30">
        <f>IF($A41="","",IF($A41&lt;=2033,9%,IF($A41&lt;=2037,7%,0%)))</f>
        <v/>
      </c>
      <c r="E41" s="31">
        <f>IF($A41="","",$C41*$D41)</f>
        <v/>
      </c>
      <c r="F41" s="31">
        <f>IF(OR($A41="",$B41=""),"",IFERROR(VLOOKUP($B41,'Denkmal-AfA'!$A$4:$Y$103,25,FALSE),0))</f>
        <v/>
      </c>
      <c r="G41" s="31">
        <f>IF($A41="","",$E41+$F41)</f>
        <v/>
      </c>
      <c r="H41" s="30">
        <f>IF(OR($A41="",$B41=""),"",IFERROR(VLOOKUP($B41,'Denkmal-AfA'!$A$4:$R$103,18,FALSE),0))</f>
        <v/>
      </c>
      <c r="I41" s="31">
        <f>IF($A41="","",$G41*$H41)</f>
        <v/>
      </c>
      <c r="J41" s="31">
        <f>IF($A41="","",MAX(0,$C41-SUM($E$5:$E41)))</f>
        <v/>
      </c>
    </row>
    <row r="42">
      <c r="A42" s="5" t="n"/>
      <c r="B42" s="18">
        <f>IF($A42="","",$B$2)</f>
        <v/>
      </c>
      <c r="C42" s="33">
        <f>IF(OR($A42="",$B42=""),"",IFERROR(VLOOKUP($B42,'Denkmal-AfA'!$A$4:$V$103,22,FALSE),0))</f>
        <v/>
      </c>
      <c r="D42" s="32">
        <f>IF($A42="","",IF($A42&lt;=2033,9%,IF($A42&lt;=2037,7%,0%)))</f>
        <v/>
      </c>
      <c r="E42" s="33">
        <f>IF($A42="","",$C42*$D42)</f>
        <v/>
      </c>
      <c r="F42" s="33">
        <f>IF(OR($A42="",$B42=""),"",IFERROR(VLOOKUP($B42,'Denkmal-AfA'!$A$4:$Y$103,25,FALSE),0))</f>
        <v/>
      </c>
      <c r="G42" s="33">
        <f>IF($A42="","",$E42+$F42)</f>
        <v/>
      </c>
      <c r="H42" s="32">
        <f>IF(OR($A42="",$B42=""),"",IFERROR(VLOOKUP($B42,'Denkmal-AfA'!$A$4:$R$103,18,FALSE),0))</f>
        <v/>
      </c>
      <c r="I42" s="33">
        <f>IF($A42="","",$G42*$H42)</f>
        <v/>
      </c>
      <c r="J42" s="33">
        <f>IF($A42="","",MAX(0,$C42-SUM($E$5:$E42)))</f>
        <v/>
      </c>
    </row>
    <row r="43">
      <c r="A43" s="5" t="n"/>
      <c r="B43" s="17">
        <f>IF($A43="","",$B$2)</f>
        <v/>
      </c>
      <c r="C43" s="31">
        <f>IF(OR($A43="",$B43=""),"",IFERROR(VLOOKUP($B43,'Denkmal-AfA'!$A$4:$V$103,22,FALSE),0))</f>
        <v/>
      </c>
      <c r="D43" s="30">
        <f>IF($A43="","",IF($A43&lt;=2033,9%,IF($A43&lt;=2037,7%,0%)))</f>
        <v/>
      </c>
      <c r="E43" s="31">
        <f>IF($A43="","",$C43*$D43)</f>
        <v/>
      </c>
      <c r="F43" s="31">
        <f>IF(OR($A43="",$B43=""),"",IFERROR(VLOOKUP($B43,'Denkmal-AfA'!$A$4:$Y$103,25,FALSE),0))</f>
        <v/>
      </c>
      <c r="G43" s="31">
        <f>IF($A43="","",$E43+$F43)</f>
        <v/>
      </c>
      <c r="H43" s="30">
        <f>IF(OR($A43="",$B43=""),"",IFERROR(VLOOKUP($B43,'Denkmal-AfA'!$A$4:$R$103,18,FALSE),0))</f>
        <v/>
      </c>
      <c r="I43" s="31">
        <f>IF($A43="","",$G43*$H43)</f>
        <v/>
      </c>
      <c r="J43" s="31">
        <f>IF($A43="","",MAX(0,$C43-SUM($E$5:$E43)))</f>
        <v/>
      </c>
    </row>
    <row r="44">
      <c r="A44" s="5" t="n"/>
      <c r="B44" s="18">
        <f>IF($A44="","",$B$2)</f>
        <v/>
      </c>
      <c r="C44" s="33">
        <f>IF(OR($A44="",$B44=""),"",IFERROR(VLOOKUP($B44,'Denkmal-AfA'!$A$4:$V$103,22,FALSE),0))</f>
        <v/>
      </c>
      <c r="D44" s="32">
        <f>IF($A44="","",IF($A44&lt;=2033,9%,IF($A44&lt;=2037,7%,0%)))</f>
        <v/>
      </c>
      <c r="E44" s="33">
        <f>IF($A44="","",$C44*$D44)</f>
        <v/>
      </c>
      <c r="F44" s="33">
        <f>IF(OR($A44="",$B44=""),"",IFERROR(VLOOKUP($B44,'Denkmal-AfA'!$A$4:$Y$103,25,FALSE),0))</f>
        <v/>
      </c>
      <c r="G44" s="33">
        <f>IF($A44="","",$E44+$F44)</f>
        <v/>
      </c>
      <c r="H44" s="32">
        <f>IF(OR($A44="",$B44=""),"",IFERROR(VLOOKUP($B44,'Denkmal-AfA'!$A$4:$R$103,18,FALSE),0))</f>
        <v/>
      </c>
      <c r="I44" s="33">
        <f>IF($A44="","",$G44*$H44)</f>
        <v/>
      </c>
      <c r="J44" s="33">
        <f>IF($A44="","",MAX(0,$C44-SUM($E$5:$E44)))</f>
        <v/>
      </c>
    </row>
    <row r="45">
      <c r="A45" s="5" t="n"/>
      <c r="B45" s="17">
        <f>IF($A45="","",$B$2)</f>
        <v/>
      </c>
      <c r="C45" s="31">
        <f>IF(OR($A45="",$B45=""),"",IFERROR(VLOOKUP($B45,'Denkmal-AfA'!$A$4:$V$103,22,FALSE),0))</f>
        <v/>
      </c>
      <c r="D45" s="30">
        <f>IF($A45="","",IF($A45&lt;=2033,9%,IF($A45&lt;=2037,7%,0%)))</f>
        <v/>
      </c>
      <c r="E45" s="31">
        <f>IF($A45="","",$C45*$D45)</f>
        <v/>
      </c>
      <c r="F45" s="31">
        <f>IF(OR($A45="",$B45=""),"",IFERROR(VLOOKUP($B45,'Denkmal-AfA'!$A$4:$Y$103,25,FALSE),0))</f>
        <v/>
      </c>
      <c r="G45" s="31">
        <f>IF($A45="","",$E45+$F45)</f>
        <v/>
      </c>
      <c r="H45" s="30">
        <f>IF(OR($A45="",$B45=""),"",IFERROR(VLOOKUP($B45,'Denkmal-AfA'!$A$4:$R$103,18,FALSE),0))</f>
        <v/>
      </c>
      <c r="I45" s="31">
        <f>IF($A45="","",$G45*$H45)</f>
        <v/>
      </c>
      <c r="J45" s="31">
        <f>IF($A45="","",MAX(0,$C45-SUM($E$5:$E45)))</f>
        <v/>
      </c>
    </row>
    <row r="46">
      <c r="A46" s="5" t="n"/>
      <c r="B46" s="18">
        <f>IF($A46="","",$B$2)</f>
        <v/>
      </c>
      <c r="C46" s="33">
        <f>IF(OR($A46="",$B46=""),"",IFERROR(VLOOKUP($B46,'Denkmal-AfA'!$A$4:$V$103,22,FALSE),0))</f>
        <v/>
      </c>
      <c r="D46" s="32">
        <f>IF($A46="","",IF($A46&lt;=2033,9%,IF($A46&lt;=2037,7%,0%)))</f>
        <v/>
      </c>
      <c r="E46" s="33">
        <f>IF($A46="","",$C46*$D46)</f>
        <v/>
      </c>
      <c r="F46" s="33">
        <f>IF(OR($A46="",$B46=""),"",IFERROR(VLOOKUP($B46,'Denkmal-AfA'!$A$4:$Y$103,25,FALSE),0))</f>
        <v/>
      </c>
      <c r="G46" s="33">
        <f>IF($A46="","",$E46+$F46)</f>
        <v/>
      </c>
      <c r="H46" s="32">
        <f>IF(OR($A46="",$B46=""),"",IFERROR(VLOOKUP($B46,'Denkmal-AfA'!$A$4:$R$103,18,FALSE),0))</f>
        <v/>
      </c>
      <c r="I46" s="33">
        <f>IF($A46="","",$G46*$H46)</f>
        <v/>
      </c>
      <c r="J46" s="33">
        <f>IF($A46="","",MAX(0,$C46-SUM($E$5:$E46)))</f>
        <v/>
      </c>
    </row>
    <row r="47">
      <c r="A47" s="5" t="n"/>
      <c r="B47" s="17">
        <f>IF($A47="","",$B$2)</f>
        <v/>
      </c>
      <c r="C47" s="31">
        <f>IF(OR($A47="",$B47=""),"",IFERROR(VLOOKUP($B47,'Denkmal-AfA'!$A$4:$V$103,22,FALSE),0))</f>
        <v/>
      </c>
      <c r="D47" s="30">
        <f>IF($A47="","",IF($A47&lt;=2033,9%,IF($A47&lt;=2037,7%,0%)))</f>
        <v/>
      </c>
      <c r="E47" s="31">
        <f>IF($A47="","",$C47*$D47)</f>
        <v/>
      </c>
      <c r="F47" s="31">
        <f>IF(OR($A47="",$B47=""),"",IFERROR(VLOOKUP($B47,'Denkmal-AfA'!$A$4:$Y$103,25,FALSE),0))</f>
        <v/>
      </c>
      <c r="G47" s="31">
        <f>IF($A47="","",$E47+$F47)</f>
        <v/>
      </c>
      <c r="H47" s="30">
        <f>IF(OR($A47="",$B47=""),"",IFERROR(VLOOKUP($B47,'Denkmal-AfA'!$A$4:$R$103,18,FALSE),0))</f>
        <v/>
      </c>
      <c r="I47" s="31">
        <f>IF($A47="","",$G47*$H47)</f>
        <v/>
      </c>
      <c r="J47" s="31">
        <f>IF($A47="","",MAX(0,$C47-SUM($E$5:$E47)))</f>
        <v/>
      </c>
    </row>
    <row r="48">
      <c r="A48" s="5" t="n"/>
      <c r="B48" s="18">
        <f>IF($A48="","",$B$2)</f>
        <v/>
      </c>
      <c r="C48" s="33">
        <f>IF(OR($A48="",$B48=""),"",IFERROR(VLOOKUP($B48,'Denkmal-AfA'!$A$4:$V$103,22,FALSE),0))</f>
        <v/>
      </c>
      <c r="D48" s="32">
        <f>IF($A48="","",IF($A48&lt;=2033,9%,IF($A48&lt;=2037,7%,0%)))</f>
        <v/>
      </c>
      <c r="E48" s="33">
        <f>IF($A48="","",$C48*$D48)</f>
        <v/>
      </c>
      <c r="F48" s="33">
        <f>IF(OR($A48="",$B48=""),"",IFERROR(VLOOKUP($B48,'Denkmal-AfA'!$A$4:$Y$103,25,FALSE),0))</f>
        <v/>
      </c>
      <c r="G48" s="33">
        <f>IF($A48="","",$E48+$F48)</f>
        <v/>
      </c>
      <c r="H48" s="32">
        <f>IF(OR($A48="",$B48=""),"",IFERROR(VLOOKUP($B48,'Denkmal-AfA'!$A$4:$R$103,18,FALSE),0))</f>
        <v/>
      </c>
      <c r="I48" s="33">
        <f>IF($A48="","",$G48*$H48)</f>
        <v/>
      </c>
      <c r="J48" s="33">
        <f>IF($A48="","",MAX(0,$C48-SUM($E$5:$E48)))</f>
        <v/>
      </c>
    </row>
    <row r="49">
      <c r="A49" s="5" t="n"/>
      <c r="B49" s="17">
        <f>IF($A49="","",$B$2)</f>
        <v/>
      </c>
      <c r="C49" s="31">
        <f>IF(OR($A49="",$B49=""),"",IFERROR(VLOOKUP($B49,'Denkmal-AfA'!$A$4:$V$103,22,FALSE),0))</f>
        <v/>
      </c>
      <c r="D49" s="30">
        <f>IF($A49="","",IF($A49&lt;=2033,9%,IF($A49&lt;=2037,7%,0%)))</f>
        <v/>
      </c>
      <c r="E49" s="31">
        <f>IF($A49="","",$C49*$D49)</f>
        <v/>
      </c>
      <c r="F49" s="31">
        <f>IF(OR($A49="",$B49=""),"",IFERROR(VLOOKUP($B49,'Denkmal-AfA'!$A$4:$Y$103,25,FALSE),0))</f>
        <v/>
      </c>
      <c r="G49" s="31">
        <f>IF($A49="","",$E49+$F49)</f>
        <v/>
      </c>
      <c r="H49" s="30">
        <f>IF(OR($A49="",$B49=""),"",IFERROR(VLOOKUP($B49,'Denkmal-AfA'!$A$4:$R$103,18,FALSE),0))</f>
        <v/>
      </c>
      <c r="I49" s="31">
        <f>IF($A49="","",$G49*$H49)</f>
        <v/>
      </c>
      <c r="J49" s="31">
        <f>IF($A49="","",MAX(0,$C49-SUM($E$5:$E49)))</f>
        <v/>
      </c>
    </row>
    <row r="50">
      <c r="A50" s="5" t="n"/>
      <c r="B50" s="18">
        <f>IF($A50="","",$B$2)</f>
        <v/>
      </c>
      <c r="C50" s="33">
        <f>IF(OR($A50="",$B50=""),"",IFERROR(VLOOKUP($B50,'Denkmal-AfA'!$A$4:$V$103,22,FALSE),0))</f>
        <v/>
      </c>
      <c r="D50" s="32">
        <f>IF($A50="","",IF($A50&lt;=2033,9%,IF($A50&lt;=2037,7%,0%)))</f>
        <v/>
      </c>
      <c r="E50" s="33">
        <f>IF($A50="","",$C50*$D50)</f>
        <v/>
      </c>
      <c r="F50" s="33">
        <f>IF(OR($A50="",$B50=""),"",IFERROR(VLOOKUP($B50,'Denkmal-AfA'!$A$4:$Y$103,25,FALSE),0))</f>
        <v/>
      </c>
      <c r="G50" s="33">
        <f>IF($A50="","",$E50+$F50)</f>
        <v/>
      </c>
      <c r="H50" s="32">
        <f>IF(OR($A50="",$B50=""),"",IFERROR(VLOOKUP($B50,'Denkmal-AfA'!$A$4:$R$103,18,FALSE),0))</f>
        <v/>
      </c>
      <c r="I50" s="33">
        <f>IF($A50="","",$G50*$H50)</f>
        <v/>
      </c>
      <c r="J50" s="33">
        <f>IF($A50="","",MAX(0,$C50-SUM($E$5:$E50)))</f>
        <v/>
      </c>
    </row>
    <row r="51">
      <c r="A51" s="5" t="n"/>
      <c r="B51" s="17">
        <f>IF($A51="","",$B$2)</f>
        <v/>
      </c>
      <c r="C51" s="31">
        <f>IF(OR($A51="",$B51=""),"",IFERROR(VLOOKUP($B51,'Denkmal-AfA'!$A$4:$V$103,22,FALSE),0))</f>
        <v/>
      </c>
      <c r="D51" s="30">
        <f>IF($A51="","",IF($A51&lt;=2033,9%,IF($A51&lt;=2037,7%,0%)))</f>
        <v/>
      </c>
      <c r="E51" s="31">
        <f>IF($A51="","",$C51*$D51)</f>
        <v/>
      </c>
      <c r="F51" s="31">
        <f>IF(OR($A51="",$B51=""),"",IFERROR(VLOOKUP($B51,'Denkmal-AfA'!$A$4:$Y$103,25,FALSE),0))</f>
        <v/>
      </c>
      <c r="G51" s="31">
        <f>IF($A51="","",$E51+$F51)</f>
        <v/>
      </c>
      <c r="H51" s="30">
        <f>IF(OR($A51="",$B51=""),"",IFERROR(VLOOKUP($B51,'Denkmal-AfA'!$A$4:$R$103,18,FALSE),0))</f>
        <v/>
      </c>
      <c r="I51" s="31">
        <f>IF($A51="","",$G51*$H51)</f>
        <v/>
      </c>
      <c r="J51" s="31">
        <f>IF($A51="","",MAX(0,$C51-SUM($E$5:$E51)))</f>
        <v/>
      </c>
    </row>
    <row r="52">
      <c r="A52" s="5" t="n"/>
      <c r="B52" s="18">
        <f>IF($A52="","",$B$2)</f>
        <v/>
      </c>
      <c r="C52" s="33">
        <f>IF(OR($A52="",$B52=""),"",IFERROR(VLOOKUP($B52,'Denkmal-AfA'!$A$4:$V$103,22,FALSE),0))</f>
        <v/>
      </c>
      <c r="D52" s="32">
        <f>IF($A52="","",IF($A52&lt;=2033,9%,IF($A52&lt;=2037,7%,0%)))</f>
        <v/>
      </c>
      <c r="E52" s="33">
        <f>IF($A52="","",$C52*$D52)</f>
        <v/>
      </c>
      <c r="F52" s="33">
        <f>IF(OR($A52="",$B52=""),"",IFERROR(VLOOKUP($B52,'Denkmal-AfA'!$A$4:$Y$103,25,FALSE),0))</f>
        <v/>
      </c>
      <c r="G52" s="33">
        <f>IF($A52="","",$E52+$F52)</f>
        <v/>
      </c>
      <c r="H52" s="32">
        <f>IF(OR($A52="",$B52=""),"",IFERROR(VLOOKUP($B52,'Denkmal-AfA'!$A$4:$R$103,18,FALSE),0))</f>
        <v/>
      </c>
      <c r="I52" s="33">
        <f>IF($A52="","",$G52*$H52)</f>
        <v/>
      </c>
      <c r="J52" s="33">
        <f>IF($A52="","",MAX(0,$C52-SUM($E$5:$E52)))</f>
        <v/>
      </c>
    </row>
    <row r="53">
      <c r="A53" s="5" t="n"/>
      <c r="B53" s="17">
        <f>IF($A53="","",$B$2)</f>
        <v/>
      </c>
      <c r="C53" s="31">
        <f>IF(OR($A53="",$B53=""),"",IFERROR(VLOOKUP($B53,'Denkmal-AfA'!$A$4:$V$103,22,FALSE),0))</f>
        <v/>
      </c>
      <c r="D53" s="30">
        <f>IF($A53="","",IF($A53&lt;=2033,9%,IF($A53&lt;=2037,7%,0%)))</f>
        <v/>
      </c>
      <c r="E53" s="31">
        <f>IF($A53="","",$C53*$D53)</f>
        <v/>
      </c>
      <c r="F53" s="31">
        <f>IF(OR($A53="",$B53=""),"",IFERROR(VLOOKUP($B53,'Denkmal-AfA'!$A$4:$Y$103,25,FALSE),0))</f>
        <v/>
      </c>
      <c r="G53" s="31">
        <f>IF($A53="","",$E53+$F53)</f>
        <v/>
      </c>
      <c r="H53" s="30">
        <f>IF(OR($A53="",$B53=""),"",IFERROR(VLOOKUP($B53,'Denkmal-AfA'!$A$4:$R$103,18,FALSE),0))</f>
        <v/>
      </c>
      <c r="I53" s="31">
        <f>IF($A53="","",$G53*$H53)</f>
        <v/>
      </c>
      <c r="J53" s="31">
        <f>IF($A53="","",MAX(0,$C53-SUM($E$5:$E53)))</f>
        <v/>
      </c>
    </row>
    <row r="54">
      <c r="A54" s="5" t="n"/>
      <c r="B54" s="18">
        <f>IF($A54="","",$B$2)</f>
        <v/>
      </c>
      <c r="C54" s="33">
        <f>IF(OR($A54="",$B54=""),"",IFERROR(VLOOKUP($B54,'Denkmal-AfA'!$A$4:$V$103,22,FALSE),0))</f>
        <v/>
      </c>
      <c r="D54" s="32">
        <f>IF($A54="","",IF($A54&lt;=2033,9%,IF($A54&lt;=2037,7%,0%)))</f>
        <v/>
      </c>
      <c r="E54" s="33">
        <f>IF($A54="","",$C54*$D54)</f>
        <v/>
      </c>
      <c r="F54" s="33">
        <f>IF(OR($A54="",$B54=""),"",IFERROR(VLOOKUP($B54,'Denkmal-AfA'!$A$4:$Y$103,25,FALSE),0))</f>
        <v/>
      </c>
      <c r="G54" s="33">
        <f>IF($A54="","",$E54+$F54)</f>
        <v/>
      </c>
      <c r="H54" s="32">
        <f>IF(OR($A54="",$B54=""),"",IFERROR(VLOOKUP($B54,'Denkmal-AfA'!$A$4:$R$103,18,FALSE),0))</f>
        <v/>
      </c>
      <c r="I54" s="33">
        <f>IF($A54="","",$G54*$H54)</f>
        <v/>
      </c>
      <c r="J54" s="33">
        <f>IF($A54="","",MAX(0,$C54-SUM($E$5:$E54)))</f>
        <v/>
      </c>
    </row>
    <row r="55">
      <c r="A55" s="5" t="n"/>
      <c r="B55" s="17">
        <f>IF($A55="","",$B$2)</f>
        <v/>
      </c>
      <c r="C55" s="31">
        <f>IF(OR($A55="",$B55=""),"",IFERROR(VLOOKUP($B55,'Denkmal-AfA'!$A$4:$V$103,22,FALSE),0))</f>
        <v/>
      </c>
      <c r="D55" s="30">
        <f>IF($A55="","",IF($A55&lt;=2033,9%,IF($A55&lt;=2037,7%,0%)))</f>
        <v/>
      </c>
      <c r="E55" s="31">
        <f>IF($A55="","",$C55*$D55)</f>
        <v/>
      </c>
      <c r="F55" s="31">
        <f>IF(OR($A55="",$B55=""),"",IFERROR(VLOOKUP($B55,'Denkmal-AfA'!$A$4:$Y$103,25,FALSE),0))</f>
        <v/>
      </c>
      <c r="G55" s="31">
        <f>IF($A55="","",$E55+$F55)</f>
        <v/>
      </c>
      <c r="H55" s="30">
        <f>IF(OR($A55="",$B55=""),"",IFERROR(VLOOKUP($B55,'Denkmal-AfA'!$A$4:$R$103,18,FALSE),0))</f>
        <v/>
      </c>
      <c r="I55" s="31">
        <f>IF($A55="","",$G55*$H55)</f>
        <v/>
      </c>
      <c r="J55" s="31">
        <f>IF($A55="","",MAX(0,$C55-SUM($E$5:$E55)))</f>
        <v/>
      </c>
    </row>
    <row r="56">
      <c r="A56" s="5" t="n"/>
      <c r="B56" s="18">
        <f>IF($A56="","",$B$2)</f>
        <v/>
      </c>
      <c r="C56" s="33">
        <f>IF(OR($A56="",$B56=""),"",IFERROR(VLOOKUP($B56,'Denkmal-AfA'!$A$4:$V$103,22,FALSE),0))</f>
        <v/>
      </c>
      <c r="D56" s="32">
        <f>IF($A56="","",IF($A56&lt;=2033,9%,IF($A56&lt;=2037,7%,0%)))</f>
        <v/>
      </c>
      <c r="E56" s="33">
        <f>IF($A56="","",$C56*$D56)</f>
        <v/>
      </c>
      <c r="F56" s="33">
        <f>IF(OR($A56="",$B56=""),"",IFERROR(VLOOKUP($B56,'Denkmal-AfA'!$A$4:$Y$103,25,FALSE),0))</f>
        <v/>
      </c>
      <c r="G56" s="33">
        <f>IF($A56="","",$E56+$F56)</f>
        <v/>
      </c>
      <c r="H56" s="32">
        <f>IF(OR($A56="",$B56=""),"",IFERROR(VLOOKUP($B56,'Denkmal-AfA'!$A$4:$R$103,18,FALSE),0))</f>
        <v/>
      </c>
      <c r="I56" s="33">
        <f>IF($A56="","",$G56*$H56)</f>
        <v/>
      </c>
      <c r="J56" s="33">
        <f>IF($A56="","",MAX(0,$C56-SUM($E$5:$E56)))</f>
        <v/>
      </c>
    </row>
    <row r="57">
      <c r="A57" s="5" t="n"/>
      <c r="B57" s="17">
        <f>IF($A57="","",$B$2)</f>
        <v/>
      </c>
      <c r="C57" s="31">
        <f>IF(OR($A57="",$B57=""),"",IFERROR(VLOOKUP($B57,'Denkmal-AfA'!$A$4:$V$103,22,FALSE),0))</f>
        <v/>
      </c>
      <c r="D57" s="30">
        <f>IF($A57="","",IF($A57&lt;=2033,9%,IF($A57&lt;=2037,7%,0%)))</f>
        <v/>
      </c>
      <c r="E57" s="31">
        <f>IF($A57="","",$C57*$D57)</f>
        <v/>
      </c>
      <c r="F57" s="31">
        <f>IF(OR($A57="",$B57=""),"",IFERROR(VLOOKUP($B57,'Denkmal-AfA'!$A$4:$Y$103,25,FALSE),0))</f>
        <v/>
      </c>
      <c r="G57" s="31">
        <f>IF($A57="","",$E57+$F57)</f>
        <v/>
      </c>
      <c r="H57" s="30">
        <f>IF(OR($A57="",$B57=""),"",IFERROR(VLOOKUP($B57,'Denkmal-AfA'!$A$4:$R$103,18,FALSE),0))</f>
        <v/>
      </c>
      <c r="I57" s="31">
        <f>IF($A57="","",$G57*$H57)</f>
        <v/>
      </c>
      <c r="J57" s="31">
        <f>IF($A57="","",MAX(0,$C57-SUM($E$5:$E57)))</f>
        <v/>
      </c>
    </row>
    <row r="58">
      <c r="A58" s="5" t="n"/>
      <c r="B58" s="18">
        <f>IF($A58="","",$B$2)</f>
        <v/>
      </c>
      <c r="C58" s="33">
        <f>IF(OR($A58="",$B58=""),"",IFERROR(VLOOKUP($B58,'Denkmal-AfA'!$A$4:$V$103,22,FALSE),0))</f>
        <v/>
      </c>
      <c r="D58" s="32">
        <f>IF($A58="","",IF($A58&lt;=2033,9%,IF($A58&lt;=2037,7%,0%)))</f>
        <v/>
      </c>
      <c r="E58" s="33">
        <f>IF($A58="","",$C58*$D58)</f>
        <v/>
      </c>
      <c r="F58" s="33">
        <f>IF(OR($A58="",$B58=""),"",IFERROR(VLOOKUP($B58,'Denkmal-AfA'!$A$4:$Y$103,25,FALSE),0))</f>
        <v/>
      </c>
      <c r="G58" s="33">
        <f>IF($A58="","",$E58+$F58)</f>
        <v/>
      </c>
      <c r="H58" s="32">
        <f>IF(OR($A58="",$B58=""),"",IFERROR(VLOOKUP($B58,'Denkmal-AfA'!$A$4:$R$103,18,FALSE),0))</f>
        <v/>
      </c>
      <c r="I58" s="33">
        <f>IF($A58="","",$G58*$H58)</f>
        <v/>
      </c>
      <c r="J58" s="33">
        <f>IF($A58="","",MAX(0,$C58-SUM($E$5:$E58)))</f>
        <v/>
      </c>
    </row>
    <row r="59">
      <c r="A59" s="5" t="n"/>
      <c r="B59" s="17">
        <f>IF($A59="","",$B$2)</f>
        <v/>
      </c>
      <c r="C59" s="31">
        <f>IF(OR($A59="",$B59=""),"",IFERROR(VLOOKUP($B59,'Denkmal-AfA'!$A$4:$V$103,22,FALSE),0))</f>
        <v/>
      </c>
      <c r="D59" s="30">
        <f>IF($A59="","",IF($A59&lt;=2033,9%,IF($A59&lt;=2037,7%,0%)))</f>
        <v/>
      </c>
      <c r="E59" s="31">
        <f>IF($A59="","",$C59*$D59)</f>
        <v/>
      </c>
      <c r="F59" s="31">
        <f>IF(OR($A59="",$B59=""),"",IFERROR(VLOOKUP($B59,'Denkmal-AfA'!$A$4:$Y$103,25,FALSE),0))</f>
        <v/>
      </c>
      <c r="G59" s="31">
        <f>IF($A59="","",$E59+$F59)</f>
        <v/>
      </c>
      <c r="H59" s="30">
        <f>IF(OR($A59="",$B59=""),"",IFERROR(VLOOKUP($B59,'Denkmal-AfA'!$A$4:$R$103,18,FALSE),0))</f>
        <v/>
      </c>
      <c r="I59" s="31">
        <f>IF($A59="","",$G59*$H59)</f>
        <v/>
      </c>
      <c r="J59" s="31">
        <f>IF($A59="","",MAX(0,$C59-SUM($E$5:$E59)))</f>
        <v/>
      </c>
    </row>
    <row r="60">
      <c r="A60" s="5" t="n"/>
      <c r="B60" s="18">
        <f>IF($A60="","",$B$2)</f>
        <v/>
      </c>
      <c r="C60" s="33">
        <f>IF(OR($A60="",$B60=""),"",IFERROR(VLOOKUP($B60,'Denkmal-AfA'!$A$4:$V$103,22,FALSE),0))</f>
        <v/>
      </c>
      <c r="D60" s="32">
        <f>IF($A60="","",IF($A60&lt;=2033,9%,IF($A60&lt;=2037,7%,0%)))</f>
        <v/>
      </c>
      <c r="E60" s="33">
        <f>IF($A60="","",$C60*$D60)</f>
        <v/>
      </c>
      <c r="F60" s="33">
        <f>IF(OR($A60="",$B60=""),"",IFERROR(VLOOKUP($B60,'Denkmal-AfA'!$A$4:$Y$103,25,FALSE),0))</f>
        <v/>
      </c>
      <c r="G60" s="33">
        <f>IF($A60="","",$E60+$F60)</f>
        <v/>
      </c>
      <c r="H60" s="32">
        <f>IF(OR($A60="",$B60=""),"",IFERROR(VLOOKUP($B60,'Denkmal-AfA'!$A$4:$R$103,18,FALSE),0))</f>
        <v/>
      </c>
      <c r="I60" s="33">
        <f>IF($A60="","",$G60*$H60)</f>
        <v/>
      </c>
      <c r="J60" s="33">
        <f>IF($A60="","",MAX(0,$C60-SUM($E$5:$E60)))</f>
        <v/>
      </c>
    </row>
    <row r="61">
      <c r="A61" s="5" t="n"/>
      <c r="B61" s="17">
        <f>IF($A61="","",$B$2)</f>
        <v/>
      </c>
      <c r="C61" s="31">
        <f>IF(OR($A61="",$B61=""),"",IFERROR(VLOOKUP($B61,'Denkmal-AfA'!$A$4:$V$103,22,FALSE),0))</f>
        <v/>
      </c>
      <c r="D61" s="30">
        <f>IF($A61="","",IF($A61&lt;=2033,9%,IF($A61&lt;=2037,7%,0%)))</f>
        <v/>
      </c>
      <c r="E61" s="31">
        <f>IF($A61="","",$C61*$D61)</f>
        <v/>
      </c>
      <c r="F61" s="31">
        <f>IF(OR($A61="",$B61=""),"",IFERROR(VLOOKUP($B61,'Denkmal-AfA'!$A$4:$Y$103,25,FALSE),0))</f>
        <v/>
      </c>
      <c r="G61" s="31">
        <f>IF($A61="","",$E61+$F61)</f>
        <v/>
      </c>
      <c r="H61" s="30">
        <f>IF(OR($A61="",$B61=""),"",IFERROR(VLOOKUP($B61,'Denkmal-AfA'!$A$4:$R$103,18,FALSE),0))</f>
        <v/>
      </c>
      <c r="I61" s="31">
        <f>IF($A61="","",$G61*$H61)</f>
        <v/>
      </c>
      <c r="J61" s="31">
        <f>IF($A61="","",MAX(0,$C61-SUM($E$5:$E61)))</f>
        <v/>
      </c>
    </row>
    <row r="62">
      <c r="A62" s="5" t="n"/>
      <c r="B62" s="18">
        <f>IF($A62="","",$B$2)</f>
        <v/>
      </c>
      <c r="C62" s="33">
        <f>IF(OR($A62="",$B62=""),"",IFERROR(VLOOKUP($B62,'Denkmal-AfA'!$A$4:$V$103,22,FALSE),0))</f>
        <v/>
      </c>
      <c r="D62" s="32">
        <f>IF($A62="","",IF($A62&lt;=2033,9%,IF($A62&lt;=2037,7%,0%)))</f>
        <v/>
      </c>
      <c r="E62" s="33">
        <f>IF($A62="","",$C62*$D62)</f>
        <v/>
      </c>
      <c r="F62" s="33">
        <f>IF(OR($A62="",$B62=""),"",IFERROR(VLOOKUP($B62,'Denkmal-AfA'!$A$4:$Y$103,25,FALSE),0))</f>
        <v/>
      </c>
      <c r="G62" s="33">
        <f>IF($A62="","",$E62+$F62)</f>
        <v/>
      </c>
      <c r="H62" s="32">
        <f>IF(OR($A62="",$B62=""),"",IFERROR(VLOOKUP($B62,'Denkmal-AfA'!$A$4:$R$103,18,FALSE),0))</f>
        <v/>
      </c>
      <c r="I62" s="33">
        <f>IF($A62="","",$G62*$H62)</f>
        <v/>
      </c>
      <c r="J62" s="33">
        <f>IF($A62="","",MAX(0,$C62-SUM($E$5:$E62)))</f>
        <v/>
      </c>
    </row>
    <row r="63">
      <c r="A63" s="5" t="n"/>
      <c r="B63" s="17">
        <f>IF($A63="","",$B$2)</f>
        <v/>
      </c>
      <c r="C63" s="31">
        <f>IF(OR($A63="",$B63=""),"",IFERROR(VLOOKUP($B63,'Denkmal-AfA'!$A$4:$V$103,22,FALSE),0))</f>
        <v/>
      </c>
      <c r="D63" s="30">
        <f>IF($A63="","",IF($A63&lt;=2033,9%,IF($A63&lt;=2037,7%,0%)))</f>
        <v/>
      </c>
      <c r="E63" s="31">
        <f>IF($A63="","",$C63*$D63)</f>
        <v/>
      </c>
      <c r="F63" s="31">
        <f>IF(OR($A63="",$B63=""),"",IFERROR(VLOOKUP($B63,'Denkmal-AfA'!$A$4:$Y$103,25,FALSE),0))</f>
        <v/>
      </c>
      <c r="G63" s="31">
        <f>IF($A63="","",$E63+$F63)</f>
        <v/>
      </c>
      <c r="H63" s="30">
        <f>IF(OR($A63="",$B63=""),"",IFERROR(VLOOKUP($B63,'Denkmal-AfA'!$A$4:$R$103,18,FALSE),0))</f>
        <v/>
      </c>
      <c r="I63" s="31">
        <f>IF($A63="","",$G63*$H63)</f>
        <v/>
      </c>
      <c r="J63" s="31">
        <f>IF($A63="","",MAX(0,$C63-SUM($E$5:$E63)))</f>
        <v/>
      </c>
    </row>
    <row r="64">
      <c r="A64" s="5" t="n"/>
      <c r="B64" s="18">
        <f>IF($A64="","",$B$2)</f>
        <v/>
      </c>
      <c r="C64" s="33">
        <f>IF(OR($A64="",$B64=""),"",IFERROR(VLOOKUP($B64,'Denkmal-AfA'!$A$4:$V$103,22,FALSE),0))</f>
        <v/>
      </c>
      <c r="D64" s="32">
        <f>IF($A64="","",IF($A64&lt;=2033,9%,IF($A64&lt;=2037,7%,0%)))</f>
        <v/>
      </c>
      <c r="E64" s="33">
        <f>IF($A64="","",$C64*$D64)</f>
        <v/>
      </c>
      <c r="F64" s="33">
        <f>IF(OR($A64="",$B64=""),"",IFERROR(VLOOKUP($B64,'Denkmal-AfA'!$A$4:$Y$103,25,FALSE),0))</f>
        <v/>
      </c>
      <c r="G64" s="33">
        <f>IF($A64="","",$E64+$F64)</f>
        <v/>
      </c>
      <c r="H64" s="32">
        <f>IF(OR($A64="",$B64=""),"",IFERROR(VLOOKUP($B64,'Denkmal-AfA'!$A$4:$R$103,18,FALSE),0))</f>
        <v/>
      </c>
      <c r="I64" s="33">
        <f>IF($A64="","",$G64*$H64)</f>
        <v/>
      </c>
      <c r="J64" s="33">
        <f>IF($A64="","",MAX(0,$C64-SUM($E$5:$E64)))</f>
        <v/>
      </c>
    </row>
    <row r="65">
      <c r="A65" s="5" t="n"/>
      <c r="B65" s="17">
        <f>IF($A65="","",$B$2)</f>
        <v/>
      </c>
      <c r="C65" s="31">
        <f>IF(OR($A65="",$B65=""),"",IFERROR(VLOOKUP($B65,'Denkmal-AfA'!$A$4:$V$103,22,FALSE),0))</f>
        <v/>
      </c>
      <c r="D65" s="30">
        <f>IF($A65="","",IF($A65&lt;=2033,9%,IF($A65&lt;=2037,7%,0%)))</f>
        <v/>
      </c>
      <c r="E65" s="31">
        <f>IF($A65="","",$C65*$D65)</f>
        <v/>
      </c>
      <c r="F65" s="31">
        <f>IF(OR($A65="",$B65=""),"",IFERROR(VLOOKUP($B65,'Denkmal-AfA'!$A$4:$Y$103,25,FALSE),0))</f>
        <v/>
      </c>
      <c r="G65" s="31">
        <f>IF($A65="","",$E65+$F65)</f>
        <v/>
      </c>
      <c r="H65" s="30">
        <f>IF(OR($A65="",$B65=""),"",IFERROR(VLOOKUP($B65,'Denkmal-AfA'!$A$4:$R$103,18,FALSE),0))</f>
        <v/>
      </c>
      <c r="I65" s="31">
        <f>IF($A65="","",$G65*$H65)</f>
        <v/>
      </c>
      <c r="J65" s="31">
        <f>IF($A65="","",MAX(0,$C65-SUM($E$5:$E65)))</f>
        <v/>
      </c>
    </row>
    <row r="66">
      <c r="A66" s="5" t="n"/>
      <c r="B66" s="18">
        <f>IF($A66="","",$B$2)</f>
        <v/>
      </c>
      <c r="C66" s="33">
        <f>IF(OR($A66="",$B66=""),"",IFERROR(VLOOKUP($B66,'Denkmal-AfA'!$A$4:$V$103,22,FALSE),0))</f>
        <v/>
      </c>
      <c r="D66" s="32">
        <f>IF($A66="","",IF($A66&lt;=2033,9%,IF($A66&lt;=2037,7%,0%)))</f>
        <v/>
      </c>
      <c r="E66" s="33">
        <f>IF($A66="","",$C66*$D66)</f>
        <v/>
      </c>
      <c r="F66" s="33">
        <f>IF(OR($A66="",$B66=""),"",IFERROR(VLOOKUP($B66,'Denkmal-AfA'!$A$4:$Y$103,25,FALSE),0))</f>
        <v/>
      </c>
      <c r="G66" s="33">
        <f>IF($A66="","",$E66+$F66)</f>
        <v/>
      </c>
      <c r="H66" s="32">
        <f>IF(OR($A66="",$B66=""),"",IFERROR(VLOOKUP($B66,'Denkmal-AfA'!$A$4:$R$103,18,FALSE),0))</f>
        <v/>
      </c>
      <c r="I66" s="33">
        <f>IF($A66="","",$G66*$H66)</f>
        <v/>
      </c>
      <c r="J66" s="33">
        <f>IF($A66="","",MAX(0,$C66-SUM($E$5:$E66)))</f>
        <v/>
      </c>
    </row>
    <row r="67">
      <c r="A67" s="5" t="n"/>
      <c r="B67" s="17">
        <f>IF($A67="","",$B$2)</f>
        <v/>
      </c>
      <c r="C67" s="31">
        <f>IF(OR($A67="",$B67=""),"",IFERROR(VLOOKUP($B67,'Denkmal-AfA'!$A$4:$V$103,22,FALSE),0))</f>
        <v/>
      </c>
      <c r="D67" s="30">
        <f>IF($A67="","",IF($A67&lt;=2033,9%,IF($A67&lt;=2037,7%,0%)))</f>
        <v/>
      </c>
      <c r="E67" s="31">
        <f>IF($A67="","",$C67*$D67)</f>
        <v/>
      </c>
      <c r="F67" s="31">
        <f>IF(OR($A67="",$B67=""),"",IFERROR(VLOOKUP($B67,'Denkmal-AfA'!$A$4:$Y$103,25,FALSE),0))</f>
        <v/>
      </c>
      <c r="G67" s="31">
        <f>IF($A67="","",$E67+$F67)</f>
        <v/>
      </c>
      <c r="H67" s="30">
        <f>IF(OR($A67="",$B67=""),"",IFERROR(VLOOKUP($B67,'Denkmal-AfA'!$A$4:$R$103,18,FALSE),0))</f>
        <v/>
      </c>
      <c r="I67" s="31">
        <f>IF($A67="","",$G67*$H67)</f>
        <v/>
      </c>
      <c r="J67" s="31">
        <f>IF($A67="","",MAX(0,$C67-SUM($E$5:$E67)))</f>
        <v/>
      </c>
    </row>
    <row r="68">
      <c r="A68" s="5" t="n"/>
      <c r="B68" s="18">
        <f>IF($A68="","",$B$2)</f>
        <v/>
      </c>
      <c r="C68" s="33">
        <f>IF(OR($A68="",$B68=""),"",IFERROR(VLOOKUP($B68,'Denkmal-AfA'!$A$4:$V$103,22,FALSE),0))</f>
        <v/>
      </c>
      <c r="D68" s="32">
        <f>IF($A68="","",IF($A68&lt;=2033,9%,IF($A68&lt;=2037,7%,0%)))</f>
        <v/>
      </c>
      <c r="E68" s="33">
        <f>IF($A68="","",$C68*$D68)</f>
        <v/>
      </c>
      <c r="F68" s="33">
        <f>IF(OR($A68="",$B68=""),"",IFERROR(VLOOKUP($B68,'Denkmal-AfA'!$A$4:$Y$103,25,FALSE),0))</f>
        <v/>
      </c>
      <c r="G68" s="33">
        <f>IF($A68="","",$E68+$F68)</f>
        <v/>
      </c>
      <c r="H68" s="32">
        <f>IF(OR($A68="",$B68=""),"",IFERROR(VLOOKUP($B68,'Denkmal-AfA'!$A$4:$R$103,18,FALSE),0))</f>
        <v/>
      </c>
      <c r="I68" s="33">
        <f>IF($A68="","",$G68*$H68)</f>
        <v/>
      </c>
      <c r="J68" s="33">
        <f>IF($A68="","",MAX(0,$C68-SUM($E$5:$E68)))</f>
        <v/>
      </c>
    </row>
    <row r="69">
      <c r="A69" s="5" t="n"/>
      <c r="B69" s="17">
        <f>IF($A69="","",$B$2)</f>
        <v/>
      </c>
      <c r="C69" s="31">
        <f>IF(OR($A69="",$B69=""),"",IFERROR(VLOOKUP($B69,'Denkmal-AfA'!$A$4:$V$103,22,FALSE),0))</f>
        <v/>
      </c>
      <c r="D69" s="30">
        <f>IF($A69="","",IF($A69&lt;=2033,9%,IF($A69&lt;=2037,7%,0%)))</f>
        <v/>
      </c>
      <c r="E69" s="31">
        <f>IF($A69="","",$C69*$D69)</f>
        <v/>
      </c>
      <c r="F69" s="31">
        <f>IF(OR($A69="",$B69=""),"",IFERROR(VLOOKUP($B69,'Denkmal-AfA'!$A$4:$Y$103,25,FALSE),0))</f>
        <v/>
      </c>
      <c r="G69" s="31">
        <f>IF($A69="","",$E69+$F69)</f>
        <v/>
      </c>
      <c r="H69" s="30">
        <f>IF(OR($A69="",$B69=""),"",IFERROR(VLOOKUP($B69,'Denkmal-AfA'!$A$4:$R$103,18,FALSE),0))</f>
        <v/>
      </c>
      <c r="I69" s="31">
        <f>IF($A69="","",$G69*$H69)</f>
        <v/>
      </c>
      <c r="J69" s="31">
        <f>IF($A69="","",MAX(0,$C69-SUM($E$5:$E69)))</f>
        <v/>
      </c>
    </row>
    <row r="70">
      <c r="A70" s="5" t="n"/>
      <c r="B70" s="18">
        <f>IF($A70="","",$B$2)</f>
        <v/>
      </c>
      <c r="C70" s="33">
        <f>IF(OR($A70="",$B70=""),"",IFERROR(VLOOKUP($B70,'Denkmal-AfA'!$A$4:$V$103,22,FALSE),0))</f>
        <v/>
      </c>
      <c r="D70" s="32">
        <f>IF($A70="","",IF($A70&lt;=2033,9%,IF($A70&lt;=2037,7%,0%)))</f>
        <v/>
      </c>
      <c r="E70" s="33">
        <f>IF($A70="","",$C70*$D70)</f>
        <v/>
      </c>
      <c r="F70" s="33">
        <f>IF(OR($A70="",$B70=""),"",IFERROR(VLOOKUP($B70,'Denkmal-AfA'!$A$4:$Y$103,25,FALSE),0))</f>
        <v/>
      </c>
      <c r="G70" s="33">
        <f>IF($A70="","",$E70+$F70)</f>
        <v/>
      </c>
      <c r="H70" s="32">
        <f>IF(OR($A70="",$B70=""),"",IFERROR(VLOOKUP($B70,'Denkmal-AfA'!$A$4:$R$103,18,FALSE),0))</f>
        <v/>
      </c>
      <c r="I70" s="33">
        <f>IF($A70="","",$G70*$H70)</f>
        <v/>
      </c>
      <c r="J70" s="33">
        <f>IF($A70="","",MAX(0,$C70-SUM($E$5:$E70)))</f>
        <v/>
      </c>
    </row>
    <row r="71">
      <c r="A71" s="5" t="n"/>
      <c r="B71" s="17">
        <f>IF($A71="","",$B$2)</f>
        <v/>
      </c>
      <c r="C71" s="31">
        <f>IF(OR($A71="",$B71=""),"",IFERROR(VLOOKUP($B71,'Denkmal-AfA'!$A$4:$V$103,22,FALSE),0))</f>
        <v/>
      </c>
      <c r="D71" s="30">
        <f>IF($A71="","",IF($A71&lt;=2033,9%,IF($A71&lt;=2037,7%,0%)))</f>
        <v/>
      </c>
      <c r="E71" s="31">
        <f>IF($A71="","",$C71*$D71)</f>
        <v/>
      </c>
      <c r="F71" s="31">
        <f>IF(OR($A71="",$B71=""),"",IFERROR(VLOOKUP($B71,'Denkmal-AfA'!$A$4:$Y$103,25,FALSE),0))</f>
        <v/>
      </c>
      <c r="G71" s="31">
        <f>IF($A71="","",$E71+$F71)</f>
        <v/>
      </c>
      <c r="H71" s="30">
        <f>IF(OR($A71="",$B71=""),"",IFERROR(VLOOKUP($B71,'Denkmal-AfA'!$A$4:$R$103,18,FALSE),0))</f>
        <v/>
      </c>
      <c r="I71" s="31">
        <f>IF($A71="","",$G71*$H71)</f>
        <v/>
      </c>
      <c r="J71" s="31">
        <f>IF($A71="","",MAX(0,$C71-SUM($E$5:$E71)))</f>
        <v/>
      </c>
    </row>
    <row r="72">
      <c r="A72" s="5" t="n"/>
      <c r="B72" s="18">
        <f>IF($A72="","",$B$2)</f>
        <v/>
      </c>
      <c r="C72" s="33">
        <f>IF(OR($A72="",$B72=""),"",IFERROR(VLOOKUP($B72,'Denkmal-AfA'!$A$4:$V$103,22,FALSE),0))</f>
        <v/>
      </c>
      <c r="D72" s="32">
        <f>IF($A72="","",IF($A72&lt;=2033,9%,IF($A72&lt;=2037,7%,0%)))</f>
        <v/>
      </c>
      <c r="E72" s="33">
        <f>IF($A72="","",$C72*$D72)</f>
        <v/>
      </c>
      <c r="F72" s="33">
        <f>IF(OR($A72="",$B72=""),"",IFERROR(VLOOKUP($B72,'Denkmal-AfA'!$A$4:$Y$103,25,FALSE),0))</f>
        <v/>
      </c>
      <c r="G72" s="33">
        <f>IF($A72="","",$E72+$F72)</f>
        <v/>
      </c>
      <c r="H72" s="32">
        <f>IF(OR($A72="",$B72=""),"",IFERROR(VLOOKUP($B72,'Denkmal-AfA'!$A$4:$R$103,18,FALSE),0))</f>
        <v/>
      </c>
      <c r="I72" s="33">
        <f>IF($A72="","",$G72*$H72)</f>
        <v/>
      </c>
      <c r="J72" s="33">
        <f>IF($A72="","",MAX(0,$C72-SUM($E$5:$E72)))</f>
        <v/>
      </c>
    </row>
    <row r="73">
      <c r="A73" s="5" t="n"/>
      <c r="B73" s="17">
        <f>IF($A73="","",$B$2)</f>
        <v/>
      </c>
      <c r="C73" s="31">
        <f>IF(OR($A73="",$B73=""),"",IFERROR(VLOOKUP($B73,'Denkmal-AfA'!$A$4:$V$103,22,FALSE),0))</f>
        <v/>
      </c>
      <c r="D73" s="30">
        <f>IF($A73="","",IF($A73&lt;=2033,9%,IF($A73&lt;=2037,7%,0%)))</f>
        <v/>
      </c>
      <c r="E73" s="31">
        <f>IF($A73="","",$C73*$D73)</f>
        <v/>
      </c>
      <c r="F73" s="31">
        <f>IF(OR($A73="",$B73=""),"",IFERROR(VLOOKUP($B73,'Denkmal-AfA'!$A$4:$Y$103,25,FALSE),0))</f>
        <v/>
      </c>
      <c r="G73" s="31">
        <f>IF($A73="","",$E73+$F73)</f>
        <v/>
      </c>
      <c r="H73" s="30">
        <f>IF(OR($A73="",$B73=""),"",IFERROR(VLOOKUP($B73,'Denkmal-AfA'!$A$4:$R$103,18,FALSE),0))</f>
        <v/>
      </c>
      <c r="I73" s="31">
        <f>IF($A73="","",$G73*$H73)</f>
        <v/>
      </c>
      <c r="J73" s="31">
        <f>IF($A73="","",MAX(0,$C73-SUM($E$5:$E73)))</f>
        <v/>
      </c>
    </row>
    <row r="74">
      <c r="A74" s="5" t="n"/>
      <c r="B74" s="18">
        <f>IF($A74="","",$B$2)</f>
        <v/>
      </c>
      <c r="C74" s="33">
        <f>IF(OR($A74="",$B74=""),"",IFERROR(VLOOKUP($B74,'Denkmal-AfA'!$A$4:$V$103,22,FALSE),0))</f>
        <v/>
      </c>
      <c r="D74" s="32">
        <f>IF($A74="","",IF($A74&lt;=2033,9%,IF($A74&lt;=2037,7%,0%)))</f>
        <v/>
      </c>
      <c r="E74" s="33">
        <f>IF($A74="","",$C74*$D74)</f>
        <v/>
      </c>
      <c r="F74" s="33">
        <f>IF(OR($A74="",$B74=""),"",IFERROR(VLOOKUP($B74,'Denkmal-AfA'!$A$4:$Y$103,25,FALSE),0))</f>
        <v/>
      </c>
      <c r="G74" s="33">
        <f>IF($A74="","",$E74+$F74)</f>
        <v/>
      </c>
      <c r="H74" s="32">
        <f>IF(OR($A74="",$B74=""),"",IFERROR(VLOOKUP($B74,'Denkmal-AfA'!$A$4:$R$103,18,FALSE),0))</f>
        <v/>
      </c>
      <c r="I74" s="33">
        <f>IF($A74="","",$G74*$H74)</f>
        <v/>
      </c>
      <c r="J74" s="33">
        <f>IF($A74="","",MAX(0,$C74-SUM($E$5:$E74)))</f>
        <v/>
      </c>
    </row>
    <row r="75">
      <c r="A75" s="5" t="n"/>
      <c r="B75" s="17">
        <f>IF($A75="","",$B$2)</f>
        <v/>
      </c>
      <c r="C75" s="31">
        <f>IF(OR($A75="",$B75=""),"",IFERROR(VLOOKUP($B75,'Denkmal-AfA'!$A$4:$V$103,22,FALSE),0))</f>
        <v/>
      </c>
      <c r="D75" s="30">
        <f>IF($A75="","",IF($A75&lt;=2033,9%,IF($A75&lt;=2037,7%,0%)))</f>
        <v/>
      </c>
      <c r="E75" s="31">
        <f>IF($A75="","",$C75*$D75)</f>
        <v/>
      </c>
      <c r="F75" s="31">
        <f>IF(OR($A75="",$B75=""),"",IFERROR(VLOOKUP($B75,'Denkmal-AfA'!$A$4:$Y$103,25,FALSE),0))</f>
        <v/>
      </c>
      <c r="G75" s="31">
        <f>IF($A75="","",$E75+$F75)</f>
        <v/>
      </c>
      <c r="H75" s="30">
        <f>IF(OR($A75="",$B75=""),"",IFERROR(VLOOKUP($B75,'Denkmal-AfA'!$A$4:$R$103,18,FALSE),0))</f>
        <v/>
      </c>
      <c r="I75" s="31">
        <f>IF($A75="","",$G75*$H75)</f>
        <v/>
      </c>
      <c r="J75" s="31">
        <f>IF($A75="","",MAX(0,$C75-SUM($E$5:$E75)))</f>
        <v/>
      </c>
    </row>
    <row r="76">
      <c r="A76" s="5" t="n"/>
      <c r="B76" s="18">
        <f>IF($A76="","",$B$2)</f>
        <v/>
      </c>
      <c r="C76" s="33">
        <f>IF(OR($A76="",$B76=""),"",IFERROR(VLOOKUP($B76,'Denkmal-AfA'!$A$4:$V$103,22,FALSE),0))</f>
        <v/>
      </c>
      <c r="D76" s="32">
        <f>IF($A76="","",IF($A76&lt;=2033,9%,IF($A76&lt;=2037,7%,0%)))</f>
        <v/>
      </c>
      <c r="E76" s="33">
        <f>IF($A76="","",$C76*$D76)</f>
        <v/>
      </c>
      <c r="F76" s="33">
        <f>IF(OR($A76="",$B76=""),"",IFERROR(VLOOKUP($B76,'Denkmal-AfA'!$A$4:$Y$103,25,FALSE),0))</f>
        <v/>
      </c>
      <c r="G76" s="33">
        <f>IF($A76="","",$E76+$F76)</f>
        <v/>
      </c>
      <c r="H76" s="32">
        <f>IF(OR($A76="",$B76=""),"",IFERROR(VLOOKUP($B76,'Denkmal-AfA'!$A$4:$R$103,18,FALSE),0))</f>
        <v/>
      </c>
      <c r="I76" s="33">
        <f>IF($A76="","",$G76*$H76)</f>
        <v/>
      </c>
      <c r="J76" s="33">
        <f>IF($A76="","",MAX(0,$C76-SUM($E$5:$E76)))</f>
        <v/>
      </c>
    </row>
    <row r="77">
      <c r="A77" s="5" t="n"/>
      <c r="B77" s="17">
        <f>IF($A77="","",$B$2)</f>
        <v/>
      </c>
      <c r="C77" s="31">
        <f>IF(OR($A77="",$B77=""),"",IFERROR(VLOOKUP($B77,'Denkmal-AfA'!$A$4:$V$103,22,FALSE),0))</f>
        <v/>
      </c>
      <c r="D77" s="30">
        <f>IF($A77="","",IF($A77&lt;=2033,9%,IF($A77&lt;=2037,7%,0%)))</f>
        <v/>
      </c>
      <c r="E77" s="31">
        <f>IF($A77="","",$C77*$D77)</f>
        <v/>
      </c>
      <c r="F77" s="31">
        <f>IF(OR($A77="",$B77=""),"",IFERROR(VLOOKUP($B77,'Denkmal-AfA'!$A$4:$Y$103,25,FALSE),0))</f>
        <v/>
      </c>
      <c r="G77" s="31">
        <f>IF($A77="","",$E77+$F77)</f>
        <v/>
      </c>
      <c r="H77" s="30">
        <f>IF(OR($A77="",$B77=""),"",IFERROR(VLOOKUP($B77,'Denkmal-AfA'!$A$4:$R$103,18,FALSE),0))</f>
        <v/>
      </c>
      <c r="I77" s="31">
        <f>IF($A77="","",$G77*$H77)</f>
        <v/>
      </c>
      <c r="J77" s="31">
        <f>IF($A77="","",MAX(0,$C77-SUM($E$5:$E77)))</f>
        <v/>
      </c>
    </row>
    <row r="78">
      <c r="A78" s="5" t="n"/>
      <c r="B78" s="18">
        <f>IF($A78="","",$B$2)</f>
        <v/>
      </c>
      <c r="C78" s="33">
        <f>IF(OR($A78="",$B78=""),"",IFERROR(VLOOKUP($B78,'Denkmal-AfA'!$A$4:$V$103,22,FALSE),0))</f>
        <v/>
      </c>
      <c r="D78" s="32">
        <f>IF($A78="","",IF($A78&lt;=2033,9%,IF($A78&lt;=2037,7%,0%)))</f>
        <v/>
      </c>
      <c r="E78" s="33">
        <f>IF($A78="","",$C78*$D78)</f>
        <v/>
      </c>
      <c r="F78" s="33">
        <f>IF(OR($A78="",$B78=""),"",IFERROR(VLOOKUP($B78,'Denkmal-AfA'!$A$4:$Y$103,25,FALSE),0))</f>
        <v/>
      </c>
      <c r="G78" s="33">
        <f>IF($A78="","",$E78+$F78)</f>
        <v/>
      </c>
      <c r="H78" s="32">
        <f>IF(OR($A78="",$B78=""),"",IFERROR(VLOOKUP($B78,'Denkmal-AfA'!$A$4:$R$103,18,FALSE),0))</f>
        <v/>
      </c>
      <c r="I78" s="33">
        <f>IF($A78="","",$G78*$H78)</f>
        <v/>
      </c>
      <c r="J78" s="33">
        <f>IF($A78="","",MAX(0,$C78-SUM($E$5:$E78)))</f>
        <v/>
      </c>
    </row>
    <row r="79">
      <c r="A79" s="5" t="n"/>
      <c r="B79" s="17">
        <f>IF($A79="","",$B$2)</f>
        <v/>
      </c>
      <c r="C79" s="31">
        <f>IF(OR($A79="",$B79=""),"",IFERROR(VLOOKUP($B79,'Denkmal-AfA'!$A$4:$V$103,22,FALSE),0))</f>
        <v/>
      </c>
      <c r="D79" s="30">
        <f>IF($A79="","",IF($A79&lt;=2033,9%,IF($A79&lt;=2037,7%,0%)))</f>
        <v/>
      </c>
      <c r="E79" s="31">
        <f>IF($A79="","",$C79*$D79)</f>
        <v/>
      </c>
      <c r="F79" s="31">
        <f>IF(OR($A79="",$B79=""),"",IFERROR(VLOOKUP($B79,'Denkmal-AfA'!$A$4:$Y$103,25,FALSE),0))</f>
        <v/>
      </c>
      <c r="G79" s="31">
        <f>IF($A79="","",$E79+$F79)</f>
        <v/>
      </c>
      <c r="H79" s="30">
        <f>IF(OR($A79="",$B79=""),"",IFERROR(VLOOKUP($B79,'Denkmal-AfA'!$A$4:$R$103,18,FALSE),0))</f>
        <v/>
      </c>
      <c r="I79" s="31">
        <f>IF($A79="","",$G79*$H79)</f>
        <v/>
      </c>
      <c r="J79" s="31">
        <f>IF($A79="","",MAX(0,$C79-SUM($E$5:$E79)))</f>
        <v/>
      </c>
    </row>
    <row r="80">
      <c r="A80" s="5" t="n"/>
      <c r="B80" s="18">
        <f>IF($A80="","",$B$2)</f>
        <v/>
      </c>
      <c r="C80" s="33">
        <f>IF(OR($A80="",$B80=""),"",IFERROR(VLOOKUP($B80,'Denkmal-AfA'!$A$4:$V$103,22,FALSE),0))</f>
        <v/>
      </c>
      <c r="D80" s="32">
        <f>IF($A80="","",IF($A80&lt;=2033,9%,IF($A80&lt;=2037,7%,0%)))</f>
        <v/>
      </c>
      <c r="E80" s="33">
        <f>IF($A80="","",$C80*$D80)</f>
        <v/>
      </c>
      <c r="F80" s="33">
        <f>IF(OR($A80="",$B80=""),"",IFERROR(VLOOKUP($B80,'Denkmal-AfA'!$A$4:$Y$103,25,FALSE),0))</f>
        <v/>
      </c>
      <c r="G80" s="33">
        <f>IF($A80="","",$E80+$F80)</f>
        <v/>
      </c>
      <c r="H80" s="32">
        <f>IF(OR($A80="",$B80=""),"",IFERROR(VLOOKUP($B80,'Denkmal-AfA'!$A$4:$R$103,18,FALSE),0))</f>
        <v/>
      </c>
      <c r="I80" s="33">
        <f>IF($A80="","",$G80*$H80)</f>
        <v/>
      </c>
      <c r="J80" s="33">
        <f>IF($A80="","",MAX(0,$C80-SUM($E$5:$E80)))</f>
        <v/>
      </c>
    </row>
    <row r="81">
      <c r="A81" s="5" t="n"/>
      <c r="B81" s="17">
        <f>IF($A81="","",$B$2)</f>
        <v/>
      </c>
      <c r="C81" s="31">
        <f>IF(OR($A81="",$B81=""),"",IFERROR(VLOOKUP($B81,'Denkmal-AfA'!$A$4:$V$103,22,FALSE),0))</f>
        <v/>
      </c>
      <c r="D81" s="30">
        <f>IF($A81="","",IF($A81&lt;=2033,9%,IF($A81&lt;=2037,7%,0%)))</f>
        <v/>
      </c>
      <c r="E81" s="31">
        <f>IF($A81="","",$C81*$D81)</f>
        <v/>
      </c>
      <c r="F81" s="31">
        <f>IF(OR($A81="",$B81=""),"",IFERROR(VLOOKUP($B81,'Denkmal-AfA'!$A$4:$Y$103,25,FALSE),0))</f>
        <v/>
      </c>
      <c r="G81" s="31">
        <f>IF($A81="","",$E81+$F81)</f>
        <v/>
      </c>
      <c r="H81" s="30">
        <f>IF(OR($A81="",$B81=""),"",IFERROR(VLOOKUP($B81,'Denkmal-AfA'!$A$4:$R$103,18,FALSE),0))</f>
        <v/>
      </c>
      <c r="I81" s="31">
        <f>IF($A81="","",$G81*$H81)</f>
        <v/>
      </c>
      <c r="J81" s="31">
        <f>IF($A81="","",MAX(0,$C81-SUM($E$5:$E81)))</f>
        <v/>
      </c>
    </row>
    <row r="82">
      <c r="A82" s="5" t="n"/>
      <c r="B82" s="18">
        <f>IF($A82="","",$B$2)</f>
        <v/>
      </c>
      <c r="C82" s="33">
        <f>IF(OR($A82="",$B82=""),"",IFERROR(VLOOKUP($B82,'Denkmal-AfA'!$A$4:$V$103,22,FALSE),0))</f>
        <v/>
      </c>
      <c r="D82" s="32">
        <f>IF($A82="","",IF($A82&lt;=2033,9%,IF($A82&lt;=2037,7%,0%)))</f>
        <v/>
      </c>
      <c r="E82" s="33">
        <f>IF($A82="","",$C82*$D82)</f>
        <v/>
      </c>
      <c r="F82" s="33">
        <f>IF(OR($A82="",$B82=""),"",IFERROR(VLOOKUP($B82,'Denkmal-AfA'!$A$4:$Y$103,25,FALSE),0))</f>
        <v/>
      </c>
      <c r="G82" s="33">
        <f>IF($A82="","",$E82+$F82)</f>
        <v/>
      </c>
      <c r="H82" s="32">
        <f>IF(OR($A82="",$B82=""),"",IFERROR(VLOOKUP($B82,'Denkmal-AfA'!$A$4:$R$103,18,FALSE),0))</f>
        <v/>
      </c>
      <c r="I82" s="33">
        <f>IF($A82="","",$G82*$H82)</f>
        <v/>
      </c>
      <c r="J82" s="33">
        <f>IF($A82="","",MAX(0,$C82-SUM($E$5:$E82)))</f>
        <v/>
      </c>
    </row>
    <row r="83">
      <c r="A83" s="5" t="n"/>
      <c r="B83" s="17">
        <f>IF($A83="","",$B$2)</f>
        <v/>
      </c>
      <c r="C83" s="31">
        <f>IF(OR($A83="",$B83=""),"",IFERROR(VLOOKUP($B83,'Denkmal-AfA'!$A$4:$V$103,22,FALSE),0))</f>
        <v/>
      </c>
      <c r="D83" s="30">
        <f>IF($A83="","",IF($A83&lt;=2033,9%,IF($A83&lt;=2037,7%,0%)))</f>
        <v/>
      </c>
      <c r="E83" s="31">
        <f>IF($A83="","",$C83*$D83)</f>
        <v/>
      </c>
      <c r="F83" s="31">
        <f>IF(OR($A83="",$B83=""),"",IFERROR(VLOOKUP($B83,'Denkmal-AfA'!$A$4:$Y$103,25,FALSE),0))</f>
        <v/>
      </c>
      <c r="G83" s="31">
        <f>IF($A83="","",$E83+$F83)</f>
        <v/>
      </c>
      <c r="H83" s="30">
        <f>IF(OR($A83="",$B83=""),"",IFERROR(VLOOKUP($B83,'Denkmal-AfA'!$A$4:$R$103,18,FALSE),0))</f>
        <v/>
      </c>
      <c r="I83" s="31">
        <f>IF($A83="","",$G83*$H83)</f>
        <v/>
      </c>
      <c r="J83" s="31">
        <f>IF($A83="","",MAX(0,$C83-SUM($E$5:$E83)))</f>
        <v/>
      </c>
    </row>
    <row r="84">
      <c r="A84" s="5" t="n"/>
      <c r="B84" s="18">
        <f>IF($A84="","",$B$2)</f>
        <v/>
      </c>
      <c r="C84" s="33">
        <f>IF(OR($A84="",$B84=""),"",IFERROR(VLOOKUP($B84,'Denkmal-AfA'!$A$4:$V$103,22,FALSE),0))</f>
        <v/>
      </c>
      <c r="D84" s="32">
        <f>IF($A84="","",IF($A84&lt;=2033,9%,IF($A84&lt;=2037,7%,0%)))</f>
        <v/>
      </c>
      <c r="E84" s="33">
        <f>IF($A84="","",$C84*$D84)</f>
        <v/>
      </c>
      <c r="F84" s="33">
        <f>IF(OR($A84="",$B84=""),"",IFERROR(VLOOKUP($B84,'Denkmal-AfA'!$A$4:$Y$103,25,FALSE),0))</f>
        <v/>
      </c>
      <c r="G84" s="33">
        <f>IF($A84="","",$E84+$F84)</f>
        <v/>
      </c>
      <c r="H84" s="32">
        <f>IF(OR($A84="",$B84=""),"",IFERROR(VLOOKUP($B84,'Denkmal-AfA'!$A$4:$R$103,18,FALSE),0))</f>
        <v/>
      </c>
      <c r="I84" s="33">
        <f>IF($A84="","",$G84*$H84)</f>
        <v/>
      </c>
      <c r="J84" s="33">
        <f>IF($A84="","",MAX(0,$C84-SUM($E$5:$E84)))</f>
        <v/>
      </c>
    </row>
    <row r="85">
      <c r="A85" s="5" t="n"/>
      <c r="B85" s="17">
        <f>IF($A85="","",$B$2)</f>
        <v/>
      </c>
      <c r="C85" s="31">
        <f>IF(OR($A85="",$B85=""),"",IFERROR(VLOOKUP($B85,'Denkmal-AfA'!$A$4:$V$103,22,FALSE),0))</f>
        <v/>
      </c>
      <c r="D85" s="30">
        <f>IF($A85="","",IF($A85&lt;=2033,9%,IF($A85&lt;=2037,7%,0%)))</f>
        <v/>
      </c>
      <c r="E85" s="31">
        <f>IF($A85="","",$C85*$D85)</f>
        <v/>
      </c>
      <c r="F85" s="31">
        <f>IF(OR($A85="",$B85=""),"",IFERROR(VLOOKUP($B85,'Denkmal-AfA'!$A$4:$Y$103,25,FALSE),0))</f>
        <v/>
      </c>
      <c r="G85" s="31">
        <f>IF($A85="","",$E85+$F85)</f>
        <v/>
      </c>
      <c r="H85" s="30">
        <f>IF(OR($A85="",$B85=""),"",IFERROR(VLOOKUP($B85,'Denkmal-AfA'!$A$4:$R$103,18,FALSE),0))</f>
        <v/>
      </c>
      <c r="I85" s="31">
        <f>IF($A85="","",$G85*$H85)</f>
        <v/>
      </c>
      <c r="J85" s="31">
        <f>IF($A85="","",MAX(0,$C85-SUM($E$5:$E85)))</f>
        <v/>
      </c>
    </row>
    <row r="86">
      <c r="A86" s="5" t="n"/>
      <c r="B86" s="18">
        <f>IF($A86="","",$B$2)</f>
        <v/>
      </c>
      <c r="C86" s="33">
        <f>IF(OR($A86="",$B86=""),"",IFERROR(VLOOKUP($B86,'Denkmal-AfA'!$A$4:$V$103,22,FALSE),0))</f>
        <v/>
      </c>
      <c r="D86" s="32">
        <f>IF($A86="","",IF($A86&lt;=2033,9%,IF($A86&lt;=2037,7%,0%)))</f>
        <v/>
      </c>
      <c r="E86" s="33">
        <f>IF($A86="","",$C86*$D86)</f>
        <v/>
      </c>
      <c r="F86" s="33">
        <f>IF(OR($A86="",$B86=""),"",IFERROR(VLOOKUP($B86,'Denkmal-AfA'!$A$4:$Y$103,25,FALSE),0))</f>
        <v/>
      </c>
      <c r="G86" s="33">
        <f>IF($A86="","",$E86+$F86)</f>
        <v/>
      </c>
      <c r="H86" s="32">
        <f>IF(OR($A86="",$B86=""),"",IFERROR(VLOOKUP($B86,'Denkmal-AfA'!$A$4:$R$103,18,FALSE),0))</f>
        <v/>
      </c>
      <c r="I86" s="33">
        <f>IF($A86="","",$G86*$H86)</f>
        <v/>
      </c>
      <c r="J86" s="33">
        <f>IF($A86="","",MAX(0,$C86-SUM($E$5:$E86)))</f>
        <v/>
      </c>
    </row>
    <row r="87">
      <c r="A87" s="5" t="n"/>
      <c r="B87" s="17">
        <f>IF($A87="","",$B$2)</f>
        <v/>
      </c>
      <c r="C87" s="31">
        <f>IF(OR($A87="",$B87=""),"",IFERROR(VLOOKUP($B87,'Denkmal-AfA'!$A$4:$V$103,22,FALSE),0))</f>
        <v/>
      </c>
      <c r="D87" s="30">
        <f>IF($A87="","",IF($A87&lt;=2033,9%,IF($A87&lt;=2037,7%,0%)))</f>
        <v/>
      </c>
      <c r="E87" s="31">
        <f>IF($A87="","",$C87*$D87)</f>
        <v/>
      </c>
      <c r="F87" s="31">
        <f>IF(OR($A87="",$B87=""),"",IFERROR(VLOOKUP($B87,'Denkmal-AfA'!$A$4:$Y$103,25,FALSE),0))</f>
        <v/>
      </c>
      <c r="G87" s="31">
        <f>IF($A87="","",$E87+$F87)</f>
        <v/>
      </c>
      <c r="H87" s="30">
        <f>IF(OR($A87="",$B87=""),"",IFERROR(VLOOKUP($B87,'Denkmal-AfA'!$A$4:$R$103,18,FALSE),0))</f>
        <v/>
      </c>
      <c r="I87" s="31">
        <f>IF($A87="","",$G87*$H87)</f>
        <v/>
      </c>
      <c r="J87" s="31">
        <f>IF($A87="","",MAX(0,$C87-SUM($E$5:$E87)))</f>
        <v/>
      </c>
    </row>
    <row r="88">
      <c r="A88" s="5" t="n"/>
      <c r="B88" s="18">
        <f>IF($A88="","",$B$2)</f>
        <v/>
      </c>
      <c r="C88" s="33">
        <f>IF(OR($A88="",$B88=""),"",IFERROR(VLOOKUP($B88,'Denkmal-AfA'!$A$4:$V$103,22,FALSE),0))</f>
        <v/>
      </c>
      <c r="D88" s="32">
        <f>IF($A88="","",IF($A88&lt;=2033,9%,IF($A88&lt;=2037,7%,0%)))</f>
        <v/>
      </c>
      <c r="E88" s="33">
        <f>IF($A88="","",$C88*$D88)</f>
        <v/>
      </c>
      <c r="F88" s="33">
        <f>IF(OR($A88="",$B88=""),"",IFERROR(VLOOKUP($B88,'Denkmal-AfA'!$A$4:$Y$103,25,FALSE),0))</f>
        <v/>
      </c>
      <c r="G88" s="33">
        <f>IF($A88="","",$E88+$F88)</f>
        <v/>
      </c>
      <c r="H88" s="32">
        <f>IF(OR($A88="",$B88=""),"",IFERROR(VLOOKUP($B88,'Denkmal-AfA'!$A$4:$R$103,18,FALSE),0))</f>
        <v/>
      </c>
      <c r="I88" s="33">
        <f>IF($A88="","",$G88*$H88)</f>
        <v/>
      </c>
      <c r="J88" s="33">
        <f>IF($A88="","",MAX(0,$C88-SUM($E$5:$E88)))</f>
        <v/>
      </c>
    </row>
    <row r="89">
      <c r="A89" s="5" t="n"/>
      <c r="B89" s="17">
        <f>IF($A89="","",$B$2)</f>
        <v/>
      </c>
      <c r="C89" s="31">
        <f>IF(OR($A89="",$B89=""),"",IFERROR(VLOOKUP($B89,'Denkmal-AfA'!$A$4:$V$103,22,FALSE),0))</f>
        <v/>
      </c>
      <c r="D89" s="30">
        <f>IF($A89="","",IF($A89&lt;=2033,9%,IF($A89&lt;=2037,7%,0%)))</f>
        <v/>
      </c>
      <c r="E89" s="31">
        <f>IF($A89="","",$C89*$D89)</f>
        <v/>
      </c>
      <c r="F89" s="31">
        <f>IF(OR($A89="",$B89=""),"",IFERROR(VLOOKUP($B89,'Denkmal-AfA'!$A$4:$Y$103,25,FALSE),0))</f>
        <v/>
      </c>
      <c r="G89" s="31">
        <f>IF($A89="","",$E89+$F89)</f>
        <v/>
      </c>
      <c r="H89" s="30">
        <f>IF(OR($A89="",$B89=""),"",IFERROR(VLOOKUP($B89,'Denkmal-AfA'!$A$4:$R$103,18,FALSE),0))</f>
        <v/>
      </c>
      <c r="I89" s="31">
        <f>IF($A89="","",$G89*$H89)</f>
        <v/>
      </c>
      <c r="J89" s="31">
        <f>IF($A89="","",MAX(0,$C89-SUM($E$5:$E89)))</f>
        <v/>
      </c>
    </row>
    <row r="90">
      <c r="A90" s="5" t="n"/>
      <c r="B90" s="18">
        <f>IF($A90="","",$B$2)</f>
        <v/>
      </c>
      <c r="C90" s="33">
        <f>IF(OR($A90="",$B90=""),"",IFERROR(VLOOKUP($B90,'Denkmal-AfA'!$A$4:$V$103,22,FALSE),0))</f>
        <v/>
      </c>
      <c r="D90" s="32">
        <f>IF($A90="","",IF($A90&lt;=2033,9%,IF($A90&lt;=2037,7%,0%)))</f>
        <v/>
      </c>
      <c r="E90" s="33">
        <f>IF($A90="","",$C90*$D90)</f>
        <v/>
      </c>
      <c r="F90" s="33">
        <f>IF(OR($A90="",$B90=""),"",IFERROR(VLOOKUP($B90,'Denkmal-AfA'!$A$4:$Y$103,25,FALSE),0))</f>
        <v/>
      </c>
      <c r="G90" s="33">
        <f>IF($A90="","",$E90+$F90)</f>
        <v/>
      </c>
      <c r="H90" s="32">
        <f>IF(OR($A90="",$B90=""),"",IFERROR(VLOOKUP($B90,'Denkmal-AfA'!$A$4:$R$103,18,FALSE),0))</f>
        <v/>
      </c>
      <c r="I90" s="33">
        <f>IF($A90="","",$G90*$H90)</f>
        <v/>
      </c>
      <c r="J90" s="33">
        <f>IF($A90="","",MAX(0,$C90-SUM($E$5:$E90)))</f>
        <v/>
      </c>
    </row>
    <row r="91">
      <c r="A91" s="5" t="n"/>
      <c r="B91" s="17">
        <f>IF($A91="","",$B$2)</f>
        <v/>
      </c>
      <c r="C91" s="31">
        <f>IF(OR($A91="",$B91=""),"",IFERROR(VLOOKUP($B91,'Denkmal-AfA'!$A$4:$V$103,22,FALSE),0))</f>
        <v/>
      </c>
      <c r="D91" s="30">
        <f>IF($A91="","",IF($A91&lt;=2033,9%,IF($A91&lt;=2037,7%,0%)))</f>
        <v/>
      </c>
      <c r="E91" s="31">
        <f>IF($A91="","",$C91*$D91)</f>
        <v/>
      </c>
      <c r="F91" s="31">
        <f>IF(OR($A91="",$B91=""),"",IFERROR(VLOOKUP($B91,'Denkmal-AfA'!$A$4:$Y$103,25,FALSE),0))</f>
        <v/>
      </c>
      <c r="G91" s="31">
        <f>IF($A91="","",$E91+$F91)</f>
        <v/>
      </c>
      <c r="H91" s="30">
        <f>IF(OR($A91="",$B91=""),"",IFERROR(VLOOKUP($B91,'Denkmal-AfA'!$A$4:$R$103,18,FALSE),0))</f>
        <v/>
      </c>
      <c r="I91" s="31">
        <f>IF($A91="","",$G91*$H91)</f>
        <v/>
      </c>
      <c r="J91" s="31">
        <f>IF($A91="","",MAX(0,$C91-SUM($E$5:$E91)))</f>
        <v/>
      </c>
    </row>
    <row r="92">
      <c r="A92" s="5" t="n"/>
      <c r="B92" s="18">
        <f>IF($A92="","",$B$2)</f>
        <v/>
      </c>
      <c r="C92" s="33">
        <f>IF(OR($A92="",$B92=""),"",IFERROR(VLOOKUP($B92,'Denkmal-AfA'!$A$4:$V$103,22,FALSE),0))</f>
        <v/>
      </c>
      <c r="D92" s="32">
        <f>IF($A92="","",IF($A92&lt;=2033,9%,IF($A92&lt;=2037,7%,0%)))</f>
        <v/>
      </c>
      <c r="E92" s="33">
        <f>IF($A92="","",$C92*$D92)</f>
        <v/>
      </c>
      <c r="F92" s="33">
        <f>IF(OR($A92="",$B92=""),"",IFERROR(VLOOKUP($B92,'Denkmal-AfA'!$A$4:$Y$103,25,FALSE),0))</f>
        <v/>
      </c>
      <c r="G92" s="33">
        <f>IF($A92="","",$E92+$F92)</f>
        <v/>
      </c>
      <c r="H92" s="32">
        <f>IF(OR($A92="",$B92=""),"",IFERROR(VLOOKUP($B92,'Denkmal-AfA'!$A$4:$R$103,18,FALSE),0))</f>
        <v/>
      </c>
      <c r="I92" s="33">
        <f>IF($A92="","",$G92*$H92)</f>
        <v/>
      </c>
      <c r="J92" s="33">
        <f>IF($A92="","",MAX(0,$C92-SUM($E$5:$E92)))</f>
        <v/>
      </c>
    </row>
    <row r="93">
      <c r="A93" s="5" t="n"/>
      <c r="B93" s="17">
        <f>IF($A93="","",$B$2)</f>
        <v/>
      </c>
      <c r="C93" s="31">
        <f>IF(OR($A93="",$B93=""),"",IFERROR(VLOOKUP($B93,'Denkmal-AfA'!$A$4:$V$103,22,FALSE),0))</f>
        <v/>
      </c>
      <c r="D93" s="30">
        <f>IF($A93="","",IF($A93&lt;=2033,9%,IF($A93&lt;=2037,7%,0%)))</f>
        <v/>
      </c>
      <c r="E93" s="31">
        <f>IF($A93="","",$C93*$D93)</f>
        <v/>
      </c>
      <c r="F93" s="31">
        <f>IF(OR($A93="",$B93=""),"",IFERROR(VLOOKUP($B93,'Denkmal-AfA'!$A$4:$Y$103,25,FALSE),0))</f>
        <v/>
      </c>
      <c r="G93" s="31">
        <f>IF($A93="","",$E93+$F93)</f>
        <v/>
      </c>
      <c r="H93" s="30">
        <f>IF(OR($A93="",$B93=""),"",IFERROR(VLOOKUP($B93,'Denkmal-AfA'!$A$4:$R$103,18,FALSE),0))</f>
        <v/>
      </c>
      <c r="I93" s="31">
        <f>IF($A93="","",$G93*$H93)</f>
        <v/>
      </c>
      <c r="J93" s="31">
        <f>IF($A93="","",MAX(0,$C93-SUM($E$5:$E93)))</f>
        <v/>
      </c>
    </row>
    <row r="94">
      <c r="A94" s="5" t="n"/>
      <c r="B94" s="18">
        <f>IF($A94="","",$B$2)</f>
        <v/>
      </c>
      <c r="C94" s="33">
        <f>IF(OR($A94="",$B94=""),"",IFERROR(VLOOKUP($B94,'Denkmal-AfA'!$A$4:$V$103,22,FALSE),0))</f>
        <v/>
      </c>
      <c r="D94" s="32">
        <f>IF($A94="","",IF($A94&lt;=2033,9%,IF($A94&lt;=2037,7%,0%)))</f>
        <v/>
      </c>
      <c r="E94" s="33">
        <f>IF($A94="","",$C94*$D94)</f>
        <v/>
      </c>
      <c r="F94" s="33">
        <f>IF(OR($A94="",$B94=""),"",IFERROR(VLOOKUP($B94,'Denkmal-AfA'!$A$4:$Y$103,25,FALSE),0))</f>
        <v/>
      </c>
      <c r="G94" s="33">
        <f>IF($A94="","",$E94+$F94)</f>
        <v/>
      </c>
      <c r="H94" s="32">
        <f>IF(OR($A94="",$B94=""),"",IFERROR(VLOOKUP($B94,'Denkmal-AfA'!$A$4:$R$103,18,FALSE),0))</f>
        <v/>
      </c>
      <c r="I94" s="33">
        <f>IF($A94="","",$G94*$H94)</f>
        <v/>
      </c>
      <c r="J94" s="33">
        <f>IF($A94="","",MAX(0,$C94-SUM($E$5:$E94)))</f>
        <v/>
      </c>
    </row>
    <row r="95">
      <c r="A95" s="5" t="n"/>
      <c r="B95" s="17">
        <f>IF($A95="","",$B$2)</f>
        <v/>
      </c>
      <c r="C95" s="31">
        <f>IF(OR($A95="",$B95=""),"",IFERROR(VLOOKUP($B95,'Denkmal-AfA'!$A$4:$V$103,22,FALSE),0))</f>
        <v/>
      </c>
      <c r="D95" s="30">
        <f>IF($A95="","",IF($A95&lt;=2033,9%,IF($A95&lt;=2037,7%,0%)))</f>
        <v/>
      </c>
      <c r="E95" s="31">
        <f>IF($A95="","",$C95*$D95)</f>
        <v/>
      </c>
      <c r="F95" s="31">
        <f>IF(OR($A95="",$B95=""),"",IFERROR(VLOOKUP($B95,'Denkmal-AfA'!$A$4:$Y$103,25,FALSE),0))</f>
        <v/>
      </c>
      <c r="G95" s="31">
        <f>IF($A95="","",$E95+$F95)</f>
        <v/>
      </c>
      <c r="H95" s="30">
        <f>IF(OR($A95="",$B95=""),"",IFERROR(VLOOKUP($B95,'Denkmal-AfA'!$A$4:$R$103,18,FALSE),0))</f>
        <v/>
      </c>
      <c r="I95" s="31">
        <f>IF($A95="","",$G95*$H95)</f>
        <v/>
      </c>
      <c r="J95" s="31">
        <f>IF($A95="","",MAX(0,$C95-SUM($E$5:$E95)))</f>
        <v/>
      </c>
    </row>
    <row r="96">
      <c r="A96" s="5" t="n"/>
      <c r="B96" s="18">
        <f>IF($A96="","",$B$2)</f>
        <v/>
      </c>
      <c r="C96" s="33">
        <f>IF(OR($A96="",$B96=""),"",IFERROR(VLOOKUP($B96,'Denkmal-AfA'!$A$4:$V$103,22,FALSE),0))</f>
        <v/>
      </c>
      <c r="D96" s="32">
        <f>IF($A96="","",IF($A96&lt;=2033,9%,IF($A96&lt;=2037,7%,0%)))</f>
        <v/>
      </c>
      <c r="E96" s="33">
        <f>IF($A96="","",$C96*$D96)</f>
        <v/>
      </c>
      <c r="F96" s="33">
        <f>IF(OR($A96="",$B96=""),"",IFERROR(VLOOKUP($B96,'Denkmal-AfA'!$A$4:$Y$103,25,FALSE),0))</f>
        <v/>
      </c>
      <c r="G96" s="33">
        <f>IF($A96="","",$E96+$F96)</f>
        <v/>
      </c>
      <c r="H96" s="32">
        <f>IF(OR($A96="",$B96=""),"",IFERROR(VLOOKUP($B96,'Denkmal-AfA'!$A$4:$R$103,18,FALSE),0))</f>
        <v/>
      </c>
      <c r="I96" s="33">
        <f>IF($A96="","",$G96*$H96)</f>
        <v/>
      </c>
      <c r="J96" s="33">
        <f>IF($A96="","",MAX(0,$C96-SUM($E$5:$E96)))</f>
        <v/>
      </c>
    </row>
    <row r="97">
      <c r="A97" s="5" t="n"/>
      <c r="B97" s="17">
        <f>IF($A97="","",$B$2)</f>
        <v/>
      </c>
      <c r="C97" s="31">
        <f>IF(OR($A97="",$B97=""),"",IFERROR(VLOOKUP($B97,'Denkmal-AfA'!$A$4:$V$103,22,FALSE),0))</f>
        <v/>
      </c>
      <c r="D97" s="30">
        <f>IF($A97="","",IF($A97&lt;=2033,9%,IF($A97&lt;=2037,7%,0%)))</f>
        <v/>
      </c>
      <c r="E97" s="31">
        <f>IF($A97="","",$C97*$D97)</f>
        <v/>
      </c>
      <c r="F97" s="31">
        <f>IF(OR($A97="",$B97=""),"",IFERROR(VLOOKUP($B97,'Denkmal-AfA'!$A$4:$Y$103,25,FALSE),0))</f>
        <v/>
      </c>
      <c r="G97" s="31">
        <f>IF($A97="","",$E97+$F97)</f>
        <v/>
      </c>
      <c r="H97" s="30">
        <f>IF(OR($A97="",$B97=""),"",IFERROR(VLOOKUP($B97,'Denkmal-AfA'!$A$4:$R$103,18,FALSE),0))</f>
        <v/>
      </c>
      <c r="I97" s="31">
        <f>IF($A97="","",$G97*$H97)</f>
        <v/>
      </c>
      <c r="J97" s="31">
        <f>IF($A97="","",MAX(0,$C97-SUM($E$5:$E97)))</f>
        <v/>
      </c>
    </row>
    <row r="98">
      <c r="A98" s="5" t="n"/>
      <c r="B98" s="18">
        <f>IF($A98="","",$B$2)</f>
        <v/>
      </c>
      <c r="C98" s="33">
        <f>IF(OR($A98="",$B98=""),"",IFERROR(VLOOKUP($B98,'Denkmal-AfA'!$A$4:$V$103,22,FALSE),0))</f>
        <v/>
      </c>
      <c r="D98" s="32">
        <f>IF($A98="","",IF($A98&lt;=2033,9%,IF($A98&lt;=2037,7%,0%)))</f>
        <v/>
      </c>
      <c r="E98" s="33">
        <f>IF($A98="","",$C98*$D98)</f>
        <v/>
      </c>
      <c r="F98" s="33">
        <f>IF(OR($A98="",$B98=""),"",IFERROR(VLOOKUP($B98,'Denkmal-AfA'!$A$4:$Y$103,25,FALSE),0))</f>
        <v/>
      </c>
      <c r="G98" s="33">
        <f>IF($A98="","",$E98+$F98)</f>
        <v/>
      </c>
      <c r="H98" s="32">
        <f>IF(OR($A98="",$B98=""),"",IFERROR(VLOOKUP($B98,'Denkmal-AfA'!$A$4:$R$103,18,FALSE),0))</f>
        <v/>
      </c>
      <c r="I98" s="33">
        <f>IF($A98="","",$G98*$H98)</f>
        <v/>
      </c>
      <c r="J98" s="33">
        <f>IF($A98="","",MAX(0,$C98-SUM($E$5:$E98)))</f>
        <v/>
      </c>
    </row>
    <row r="99">
      <c r="A99" s="5" t="n"/>
      <c r="B99" s="17">
        <f>IF($A99="","",$B$2)</f>
        <v/>
      </c>
      <c r="C99" s="31">
        <f>IF(OR($A99="",$B99=""),"",IFERROR(VLOOKUP($B99,'Denkmal-AfA'!$A$4:$V$103,22,FALSE),0))</f>
        <v/>
      </c>
      <c r="D99" s="30">
        <f>IF($A99="","",IF($A99&lt;=2033,9%,IF($A99&lt;=2037,7%,0%)))</f>
        <v/>
      </c>
      <c r="E99" s="31">
        <f>IF($A99="","",$C99*$D99)</f>
        <v/>
      </c>
      <c r="F99" s="31">
        <f>IF(OR($A99="",$B99=""),"",IFERROR(VLOOKUP($B99,'Denkmal-AfA'!$A$4:$Y$103,25,FALSE),0))</f>
        <v/>
      </c>
      <c r="G99" s="31">
        <f>IF($A99="","",$E99+$F99)</f>
        <v/>
      </c>
      <c r="H99" s="30">
        <f>IF(OR($A99="",$B99=""),"",IFERROR(VLOOKUP($B99,'Denkmal-AfA'!$A$4:$R$103,18,FALSE),0))</f>
        <v/>
      </c>
      <c r="I99" s="31">
        <f>IF($A99="","",$G99*$H99)</f>
        <v/>
      </c>
      <c r="J99" s="31">
        <f>IF($A99="","",MAX(0,$C99-SUM($E$5:$E99)))</f>
        <v/>
      </c>
    </row>
    <row r="100">
      <c r="A100" s="5" t="n"/>
      <c r="B100" s="18">
        <f>IF($A100="","",$B$2)</f>
        <v/>
      </c>
      <c r="C100" s="33">
        <f>IF(OR($A100="",$B100=""),"",IFERROR(VLOOKUP($B100,'Denkmal-AfA'!$A$4:$V$103,22,FALSE),0))</f>
        <v/>
      </c>
      <c r="D100" s="32">
        <f>IF($A100="","",IF($A100&lt;=2033,9%,IF($A100&lt;=2037,7%,0%)))</f>
        <v/>
      </c>
      <c r="E100" s="33">
        <f>IF($A100="","",$C100*$D100)</f>
        <v/>
      </c>
      <c r="F100" s="33">
        <f>IF(OR($A100="",$B100=""),"",IFERROR(VLOOKUP($B100,'Denkmal-AfA'!$A$4:$Y$103,25,FALSE),0))</f>
        <v/>
      </c>
      <c r="G100" s="33">
        <f>IF($A100="","",$E100+$F100)</f>
        <v/>
      </c>
      <c r="H100" s="32">
        <f>IF(OR($A100="",$B100=""),"",IFERROR(VLOOKUP($B100,'Denkmal-AfA'!$A$4:$R$103,18,FALSE),0))</f>
        <v/>
      </c>
      <c r="I100" s="33">
        <f>IF($A100="","",$G100*$H100)</f>
        <v/>
      </c>
      <c r="J100" s="33">
        <f>IF($A100="","",MAX(0,$C100-SUM($E$5:$E100)))</f>
        <v/>
      </c>
    </row>
    <row r="101">
      <c r="A101" s="5" t="n"/>
      <c r="B101" s="17">
        <f>IF($A101="","",$B$2)</f>
        <v/>
      </c>
      <c r="C101" s="31">
        <f>IF(OR($A101="",$B101=""),"",IFERROR(VLOOKUP($B101,'Denkmal-AfA'!$A$4:$V$103,22,FALSE),0))</f>
        <v/>
      </c>
      <c r="D101" s="30">
        <f>IF($A101="","",IF($A101&lt;=2033,9%,IF($A101&lt;=2037,7%,0%)))</f>
        <v/>
      </c>
      <c r="E101" s="31">
        <f>IF($A101="","",$C101*$D101)</f>
        <v/>
      </c>
      <c r="F101" s="31">
        <f>IF(OR($A101="",$B101=""),"",IFERROR(VLOOKUP($B101,'Denkmal-AfA'!$A$4:$Y$103,25,FALSE),0))</f>
        <v/>
      </c>
      <c r="G101" s="31">
        <f>IF($A101="","",$E101+$F101)</f>
        <v/>
      </c>
      <c r="H101" s="30">
        <f>IF(OR($A101="",$B101=""),"",IFERROR(VLOOKUP($B101,'Denkmal-AfA'!$A$4:$R$103,18,FALSE),0))</f>
        <v/>
      </c>
      <c r="I101" s="31">
        <f>IF($A101="","",$G101*$H101)</f>
        <v/>
      </c>
      <c r="J101" s="31">
        <f>IF($A101="","",MAX(0,$C101-SUM($E$5:$E101)))</f>
        <v/>
      </c>
    </row>
    <row r="102">
      <c r="A102" s="5" t="n"/>
      <c r="B102" s="18">
        <f>IF($A102="","",$B$2)</f>
        <v/>
      </c>
      <c r="C102" s="33">
        <f>IF(OR($A102="",$B102=""),"",IFERROR(VLOOKUP($B102,'Denkmal-AfA'!$A$4:$V$103,22,FALSE),0))</f>
        <v/>
      </c>
      <c r="D102" s="32">
        <f>IF($A102="","",IF($A102&lt;=2033,9%,IF($A102&lt;=2037,7%,0%)))</f>
        <v/>
      </c>
      <c r="E102" s="33">
        <f>IF($A102="","",$C102*$D102)</f>
        <v/>
      </c>
      <c r="F102" s="33">
        <f>IF(OR($A102="",$B102=""),"",IFERROR(VLOOKUP($B102,'Denkmal-AfA'!$A$4:$Y$103,25,FALSE),0))</f>
        <v/>
      </c>
      <c r="G102" s="33">
        <f>IF($A102="","",$E102+$F102)</f>
        <v/>
      </c>
      <c r="H102" s="32">
        <f>IF(OR($A102="",$B102=""),"",IFERROR(VLOOKUP($B102,'Denkmal-AfA'!$A$4:$R$103,18,FALSE),0))</f>
        <v/>
      </c>
      <c r="I102" s="33">
        <f>IF($A102="","",$G102*$H102)</f>
        <v/>
      </c>
      <c r="J102" s="33">
        <f>IF($A102="","",MAX(0,$C102-SUM($E$5:$E102)))</f>
        <v/>
      </c>
    </row>
    <row r="103">
      <c r="A103" s="5" t="n"/>
      <c r="B103" s="17">
        <f>IF($A103="","",$B$2)</f>
        <v/>
      </c>
      <c r="C103" s="31">
        <f>IF(OR($A103="",$B103=""),"",IFERROR(VLOOKUP($B103,'Denkmal-AfA'!$A$4:$V$103,22,FALSE),0))</f>
        <v/>
      </c>
      <c r="D103" s="30">
        <f>IF($A103="","",IF($A103&lt;=2033,9%,IF($A103&lt;=2037,7%,0%)))</f>
        <v/>
      </c>
      <c r="E103" s="31">
        <f>IF($A103="","",$C103*$D103)</f>
        <v/>
      </c>
      <c r="F103" s="31">
        <f>IF(OR($A103="",$B103=""),"",IFERROR(VLOOKUP($B103,'Denkmal-AfA'!$A$4:$Y$103,25,FALSE),0))</f>
        <v/>
      </c>
      <c r="G103" s="31">
        <f>IF($A103="","",$E103+$F103)</f>
        <v/>
      </c>
      <c r="H103" s="30">
        <f>IF(OR($A103="",$B103=""),"",IFERROR(VLOOKUP($B103,'Denkmal-AfA'!$A$4:$R$103,18,FALSE),0))</f>
        <v/>
      </c>
      <c r="I103" s="31">
        <f>IF($A103="","",$G103*$H103)</f>
        <v/>
      </c>
      <c r="J103" s="31">
        <f>IF($A103="","",MAX(0,$C103-SUM($E$5:$E103)))</f>
        <v/>
      </c>
    </row>
    <row r="104">
      <c r="A104" s="5" t="n"/>
      <c r="B104" s="18">
        <f>IF($A104="","",$B$2)</f>
        <v/>
      </c>
      <c r="C104" s="33">
        <f>IF(OR($A104="",$B104=""),"",IFERROR(VLOOKUP($B104,'Denkmal-AfA'!$A$4:$V$103,22,FALSE),0))</f>
        <v/>
      </c>
      <c r="D104" s="32">
        <f>IF($A104="","",IF($A104&lt;=2033,9%,IF($A104&lt;=2037,7%,0%)))</f>
        <v/>
      </c>
      <c r="E104" s="33">
        <f>IF($A104="","",$C104*$D104)</f>
        <v/>
      </c>
      <c r="F104" s="33">
        <f>IF(OR($A104="",$B104=""),"",IFERROR(VLOOKUP($B104,'Denkmal-AfA'!$A$4:$Y$103,25,FALSE),0))</f>
        <v/>
      </c>
      <c r="G104" s="33">
        <f>IF($A104="","",$E104+$F104)</f>
        <v/>
      </c>
      <c r="H104" s="32">
        <f>IF(OR($A104="",$B104=""),"",IFERROR(VLOOKUP($B104,'Denkmal-AfA'!$A$4:$R$103,18,FALSE),0))</f>
        <v/>
      </c>
      <c r="I104" s="33">
        <f>IF($A104="","",$G104*$H104)</f>
        <v/>
      </c>
      <c r="J104" s="33">
        <f>IF($A104="","",MAX(0,$C104-SUM($E$5:$E104)))</f>
        <v/>
      </c>
    </row>
    <row r="105"/>
    <row r="106"/>
    <row r="107">
      <c r="A107" s="15" t="inlineStr">
        <is>
          <t>Auswertung Jahresverlauf</t>
        </is>
      </c>
    </row>
    <row r="108">
      <c r="A108" s="19" t="inlineStr">
        <is>
          <t>Summe Sonder-AfA</t>
        </is>
      </c>
      <c r="B108" s="34">
        <f>SUM($E$5:$E$104)</f>
        <v/>
      </c>
    </row>
    <row r="109">
      <c r="A109" s="19" t="inlineStr">
        <is>
          <t>Durchschnitt Steuerersparnis</t>
        </is>
      </c>
      <c r="B109" s="34">
        <f>IFERROR(AVERAGE($I$5:$I$104),0)</f>
        <v/>
      </c>
    </row>
    <row r="110">
      <c r="A110" s="19" t="inlineStr">
        <is>
          <t>Anzahl Projektionszeilen</t>
        </is>
      </c>
      <c r="B110" s="21">
        <f>COUNTIF($B$5:$B$104,"&lt;&gt;")</f>
        <v/>
      </c>
    </row>
  </sheetData>
  <autoFilter ref="A4:J104"/>
  <mergeCells count="1">
    <mergeCell ref="A1:J1"/>
  </mergeCells>
  <dataValidations count="2">
    <dataValidation sqref="B2" showErrorMessage="1" showInputMessage="1" allowBlank="1" type="list">
      <formula1>='Denkmal-AfA'!$A$4:$A$103</formula1>
    </dataValidation>
    <dataValidation sqref="A5:A104" showErrorMessage="1" showInputMessage="1" allowBlank="1" type="whole" operator="between">
      <formula1>1900</formula1>
      <formula2>2200</formula2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R116"/>
  <sheetViews>
    <sheetView showGridLines="0" workbookViewId="0">
      <selection activeCell="A1" sqref="A1"/>
    </sheetView>
  </sheetViews>
  <sheetFormatPr baseColWidth="8" defaultRowHeight="15"/>
  <cols>
    <col width="42" customWidth="1" min="1" max="1"/>
    <col width="21" customWidth="1" min="2" max="2"/>
    <col width="13" customWidth="1" min="3" max="3"/>
    <col width="13" customWidth="1" min="4" max="4"/>
    <col width="13" customWidth="1" min="5" max="5"/>
    <col width="13" customWidth="1" min="6" max="6"/>
    <col width="13" customWidth="1" min="7" max="7"/>
    <col width="13" customWidth="1" min="8" max="8"/>
    <col width="13" customWidth="1" min="9" max="9"/>
    <col width="13" customWidth="1" min="10" max="10"/>
    <col width="13" customWidth="1" min="11" max="11"/>
    <col width="13" customWidth="1" min="12" max="12"/>
    <col width="13" customWidth="1" min="13" max="13"/>
    <col width="13" customWidth="1" min="14" max="14"/>
    <col width="13" customWidth="1" min="15" max="15"/>
    <col width="13" customWidth="1" min="16" max="16"/>
    <col width="13" customWidth="1" min="17" max="17"/>
    <col width="13" customWidth="1" min="18" max="18"/>
  </cols>
  <sheetData>
    <row r="1" ht="26" customHeight="1">
      <c r="A1" s="1" t="inlineStr">
        <is>
          <t>Übersicht – Denkmal-AfA Portfolioauswertung</t>
        </is>
      </c>
    </row>
    <row r="2">
      <c r="A2" s="2" t="inlineStr">
        <is>
          <t>Kennzahlen basieren auf allen vorbereiteten Objektzeilen und dienen ausschließlich der überschlägigen Planung.</t>
        </is>
      </c>
    </row>
    <row r="3">
      <c r="A3" s="15" t="inlineStr">
        <is>
          <t>Portfolio-Kennzahlen</t>
        </is>
      </c>
    </row>
    <row r="4">
      <c r="A4" s="22" t="inlineStr">
        <is>
          <t>Anzahl Objekte</t>
        </is>
      </c>
      <c r="B4" s="21">
        <f>COUNTIF('Denkmal-AfA'!$A$4:$A$103,"&lt;&gt;")</f>
        <v/>
      </c>
    </row>
    <row r="5">
      <c r="A5" s="22" t="inlineStr">
        <is>
          <t>Summe Kaufpreis Gebäudeanteil</t>
        </is>
      </c>
      <c r="B5" s="34">
        <f>SUM('Denkmal-AfA'!$I$4:$I$103)</f>
        <v/>
      </c>
    </row>
    <row r="6">
      <c r="A6" s="22" t="inlineStr">
        <is>
          <t>Summe bescheinigte Sanierungskosten</t>
        </is>
      </c>
      <c r="B6" s="34">
        <f>SUM('Denkmal-AfA'!$J$4:$J$103)</f>
        <v/>
      </c>
    </row>
    <row r="7">
      <c r="A7" s="22" t="inlineStr">
        <is>
          <t>Sonder-AfA im ersten Jahr</t>
        </is>
      </c>
      <c r="B7" s="34">
        <f>SUM('Denkmal-AfA'!$W$4:$W$103)</f>
        <v/>
      </c>
    </row>
    <row r="8">
      <c r="A8" s="22" t="inlineStr">
        <is>
          <t>Gesamt-AfA im ersten Jahr</t>
        </is>
      </c>
      <c r="B8" s="34">
        <f>SUM('Denkmal-AfA'!$Z$4:$Z$103)</f>
        <v/>
      </c>
    </row>
    <row r="9">
      <c r="A9" s="22" t="inlineStr">
        <is>
          <t>Geschätzte Steuerersparnis</t>
        </is>
      </c>
      <c r="B9" s="34">
        <f>SUM('Denkmal-AfA'!$AA$4:$AA$103)</f>
        <v/>
      </c>
    </row>
    <row r="10">
      <c r="A10" s="22" t="inlineStr">
        <is>
          <t>Durchschnittliche Steuerersparnis je Objekt</t>
        </is>
      </c>
      <c r="B10" s="34">
        <f>IFERROR(AVERAGE('Denkmal-AfA'!$AA$4:$AA$103),0)</f>
        <v/>
      </c>
    </row>
    <row r="11">
      <c r="A11" s="22" t="inlineStr">
        <is>
          <t>Objekte mit fehlender Bescheinigung</t>
        </is>
      </c>
      <c r="B11" s="21">
        <f>COUNTIF('Denkmal-AfA'!$U$4:$U$103,"Nein")</f>
        <v/>
      </c>
    </row>
    <row r="12">
      <c r="A12" s="22" t="inlineStr">
        <is>
          <t>Netto-Cashflow nach Steuer</t>
        </is>
      </c>
      <c r="B12" s="34">
        <f>SUM('Denkmal-AfA'!$AC$4:$AC$103)</f>
        <v/>
      </c>
    </row>
    <row r="13"/>
    <row r="14"/>
    <row r="15">
      <c r="A15" s="15" t="inlineStr">
        <is>
          <t>Auswertung nach Stadt</t>
        </is>
      </c>
    </row>
    <row r="16">
      <c r="A16" s="3" t="inlineStr">
        <is>
          <t>Stadt</t>
        </is>
      </c>
      <c r="B16" s="3" t="inlineStr">
        <is>
          <t>Bescheinigte Sanierungskosten (€)</t>
        </is>
      </c>
      <c r="C16" s="3" t="inlineStr">
        <is>
          <t>Steuerersparnis Jahr 1 (€)</t>
        </is>
      </c>
    </row>
    <row r="17">
      <c r="A17" s="4" t="inlineStr">
        <is>
          <t>Berlin</t>
        </is>
      </c>
      <c r="B17" s="31">
        <f>IF($A17="","",SUMIF('Denkmal-AfA'!$D$4:$D$103,$A17,'Denkmal-AfA'!$J$4:$J$103))</f>
        <v/>
      </c>
      <c r="C17" s="31">
        <f>IF($A17="","",SUMIF('Denkmal-AfA'!$D$4:$D$103,$A17,'Denkmal-AfA'!$AA$4:$AA$103))</f>
        <v/>
      </c>
    </row>
    <row r="18">
      <c r="A18" s="4" t="inlineStr">
        <is>
          <t>München</t>
        </is>
      </c>
      <c r="B18" s="33">
        <f>IF($A18="","",SUMIF('Denkmal-AfA'!$D$4:$D$103,$A18,'Denkmal-AfA'!$J$4:$J$103))</f>
        <v/>
      </c>
      <c r="C18" s="33">
        <f>IF($A18="","",SUMIF('Denkmal-AfA'!$D$4:$D$103,$A18,'Denkmal-AfA'!$AA$4:$AA$103))</f>
        <v/>
      </c>
    </row>
    <row r="19">
      <c r="A19" s="4" t="inlineStr">
        <is>
          <t>Hamburg</t>
        </is>
      </c>
      <c r="B19" s="31">
        <f>IF($A19="","",SUMIF('Denkmal-AfA'!$D$4:$D$103,$A19,'Denkmal-AfA'!$J$4:$J$103))</f>
        <v/>
      </c>
      <c r="C19" s="31">
        <f>IF($A19="","",SUMIF('Denkmal-AfA'!$D$4:$D$103,$A19,'Denkmal-AfA'!$AA$4:$AA$103))</f>
        <v/>
      </c>
    </row>
    <row r="20">
      <c r="A20" s="4" t="inlineStr">
        <is>
          <t>Köln</t>
        </is>
      </c>
      <c r="B20" s="33">
        <f>IF($A20="","",SUMIF('Denkmal-AfA'!$D$4:$D$103,$A20,'Denkmal-AfA'!$J$4:$J$103))</f>
        <v/>
      </c>
      <c r="C20" s="33">
        <f>IF($A20="","",SUMIF('Denkmal-AfA'!$D$4:$D$103,$A20,'Denkmal-AfA'!$AA$4:$AA$103))</f>
        <v/>
      </c>
    </row>
    <row r="21">
      <c r="A21" s="4" t="inlineStr">
        <is>
          <t>Dresden</t>
        </is>
      </c>
      <c r="B21" s="31">
        <f>IF($A21="","",SUMIF('Denkmal-AfA'!$D$4:$D$103,$A21,'Denkmal-AfA'!$J$4:$J$103))</f>
        <v/>
      </c>
      <c r="C21" s="31">
        <f>IF($A21="","",SUMIF('Denkmal-AfA'!$D$4:$D$103,$A21,'Denkmal-AfA'!$AA$4:$AA$103))</f>
        <v/>
      </c>
    </row>
    <row r="22">
      <c r="A22" s="4" t="inlineStr">
        <is>
          <t>Leipzig</t>
        </is>
      </c>
      <c r="B22" s="33">
        <f>IF($A22="","",SUMIF('Denkmal-AfA'!$D$4:$D$103,$A22,'Denkmal-AfA'!$J$4:$J$103))</f>
        <v/>
      </c>
      <c r="C22" s="33">
        <f>IF($A22="","",SUMIF('Denkmal-AfA'!$D$4:$D$103,$A22,'Denkmal-AfA'!$AA$4:$AA$103))</f>
        <v/>
      </c>
    </row>
    <row r="23">
      <c r="A23" s="4" t="inlineStr">
        <is>
          <t>Frankfurt am Main</t>
        </is>
      </c>
      <c r="B23" s="31">
        <f>IF($A23="","",SUMIF('Denkmal-AfA'!$D$4:$D$103,$A23,'Denkmal-AfA'!$J$4:$J$103))</f>
        <v/>
      </c>
      <c r="C23" s="31">
        <f>IF($A23="","",SUMIF('Denkmal-AfA'!$D$4:$D$103,$A23,'Denkmal-AfA'!$AA$4:$AA$103))</f>
        <v/>
      </c>
    </row>
    <row r="24">
      <c r="A24" s="4" t="inlineStr">
        <is>
          <t>Stuttgart</t>
        </is>
      </c>
      <c r="B24" s="33">
        <f>IF($A24="","",SUMIF('Denkmal-AfA'!$D$4:$D$103,$A24,'Denkmal-AfA'!$J$4:$J$103))</f>
        <v/>
      </c>
      <c r="C24" s="33">
        <f>IF($A24="","",SUMIF('Denkmal-AfA'!$D$4:$D$103,$A24,'Denkmal-AfA'!$AA$4:$AA$103))</f>
        <v/>
      </c>
    </row>
    <row r="25">
      <c r="A25" s="4" t="inlineStr">
        <is>
          <t>Düsseldorf</t>
        </is>
      </c>
      <c r="B25" s="31">
        <f>IF($A25="","",SUMIF('Denkmal-AfA'!$D$4:$D$103,$A25,'Denkmal-AfA'!$J$4:$J$103))</f>
        <v/>
      </c>
      <c r="C25" s="31">
        <f>IF($A25="","",SUMIF('Denkmal-AfA'!$D$4:$D$103,$A25,'Denkmal-AfA'!$AA$4:$AA$103))</f>
        <v/>
      </c>
    </row>
    <row r="26">
      <c r="A26" s="4" t="n"/>
      <c r="B26" s="33">
        <f>IF($A26="","",SUMIF('Denkmal-AfA'!$D$4:$D$103,$A26,'Denkmal-AfA'!$J$4:$J$103))</f>
        <v/>
      </c>
      <c r="C26" s="33">
        <f>IF($A26="","",SUMIF('Denkmal-AfA'!$D$4:$D$103,$A26,'Denkmal-AfA'!$AA$4:$AA$103))</f>
        <v/>
      </c>
    </row>
    <row r="27">
      <c r="A27" s="4" t="n"/>
      <c r="B27" s="31">
        <f>IF($A27="","",SUMIF('Denkmal-AfA'!$D$4:$D$103,$A27,'Denkmal-AfA'!$J$4:$J$103))</f>
        <v/>
      </c>
      <c r="C27" s="31">
        <f>IF($A27="","",SUMIF('Denkmal-AfA'!$D$4:$D$103,$A27,'Denkmal-AfA'!$AA$4:$AA$103))</f>
        <v/>
      </c>
    </row>
    <row r="28">
      <c r="A28" s="4" t="n"/>
      <c r="B28" s="33">
        <f>IF($A28="","",SUMIF('Denkmal-AfA'!$D$4:$D$103,$A28,'Denkmal-AfA'!$J$4:$J$103))</f>
        <v/>
      </c>
      <c r="C28" s="33">
        <f>IF($A28="","",SUMIF('Denkmal-AfA'!$D$4:$D$103,$A28,'Denkmal-AfA'!$AA$4:$AA$103))</f>
        <v/>
      </c>
    </row>
    <row r="29">
      <c r="A29" s="4" t="n"/>
      <c r="B29" s="31">
        <f>IF($A29="","",SUMIF('Denkmal-AfA'!$D$4:$D$103,$A29,'Denkmal-AfA'!$J$4:$J$103))</f>
        <v/>
      </c>
      <c r="C29" s="31">
        <f>IF($A29="","",SUMIF('Denkmal-AfA'!$D$4:$D$103,$A29,'Denkmal-AfA'!$AA$4:$AA$103))</f>
        <v/>
      </c>
    </row>
    <row r="30">
      <c r="A30" s="4" t="n"/>
      <c r="B30" s="33">
        <f>IF($A30="","",SUMIF('Denkmal-AfA'!$D$4:$D$103,$A30,'Denkmal-AfA'!$J$4:$J$103))</f>
        <v/>
      </c>
      <c r="C30" s="33">
        <f>IF($A30="","",SUMIF('Denkmal-AfA'!$D$4:$D$103,$A30,'Denkmal-AfA'!$AA$4:$AA$103))</f>
        <v/>
      </c>
    </row>
    <row r="31">
      <c r="A31" s="4" t="n"/>
      <c r="B31" s="31">
        <f>IF($A31="","",SUMIF('Denkmal-AfA'!$D$4:$D$103,$A31,'Denkmal-AfA'!$J$4:$J$103))</f>
        <v/>
      </c>
      <c r="C31" s="31">
        <f>IF($A31="","",SUMIF('Denkmal-AfA'!$D$4:$D$103,$A31,'Denkmal-AfA'!$AA$4:$AA$103))</f>
        <v/>
      </c>
    </row>
    <row r="32">
      <c r="A32" s="4" t="n"/>
      <c r="B32" s="33">
        <f>IF($A32="","",SUMIF('Denkmal-AfA'!$D$4:$D$103,$A32,'Denkmal-AfA'!$J$4:$J$103))</f>
        <v/>
      </c>
      <c r="C32" s="33">
        <f>IF($A32="","",SUMIF('Denkmal-AfA'!$D$4:$D$103,$A32,'Denkmal-AfA'!$AA$4:$AA$103))</f>
        <v/>
      </c>
    </row>
    <row r="33">
      <c r="A33" s="4" t="n"/>
      <c r="B33" s="31">
        <f>IF($A33="","",SUMIF('Denkmal-AfA'!$D$4:$D$103,$A33,'Denkmal-AfA'!$J$4:$J$103))</f>
        <v/>
      </c>
      <c r="C33" s="31">
        <f>IF($A33="","",SUMIF('Denkmal-AfA'!$D$4:$D$103,$A33,'Denkmal-AfA'!$AA$4:$AA$103))</f>
        <v/>
      </c>
    </row>
    <row r="34">
      <c r="A34" s="4" t="n"/>
      <c r="B34" s="33">
        <f>IF($A34="","",SUMIF('Denkmal-AfA'!$D$4:$D$103,$A34,'Denkmal-AfA'!$J$4:$J$103))</f>
        <v/>
      </c>
      <c r="C34" s="33">
        <f>IF($A34="","",SUMIF('Denkmal-AfA'!$D$4:$D$103,$A34,'Denkmal-AfA'!$AA$4:$AA$103))</f>
        <v/>
      </c>
    </row>
    <row r="35">
      <c r="A35" s="4" t="n"/>
      <c r="B35" s="31">
        <f>IF($A35="","",SUMIF('Denkmal-AfA'!$D$4:$D$103,$A35,'Denkmal-AfA'!$J$4:$J$103))</f>
        <v/>
      </c>
      <c r="C35" s="31">
        <f>IF($A35="","",SUMIF('Denkmal-AfA'!$D$4:$D$103,$A35,'Denkmal-AfA'!$AA$4:$AA$103))</f>
        <v/>
      </c>
    </row>
    <row r="36">
      <c r="A36" s="4" t="n"/>
      <c r="B36" s="33">
        <f>IF($A36="","",SUMIF('Denkmal-AfA'!$D$4:$D$103,$A36,'Denkmal-AfA'!$J$4:$J$103))</f>
        <v/>
      </c>
      <c r="C36" s="33">
        <f>IF($A36="","",SUMIF('Denkmal-AfA'!$D$4:$D$103,$A36,'Denkmal-AfA'!$AA$4:$AA$103))</f>
        <v/>
      </c>
    </row>
    <row r="37">
      <c r="A37" s="4" t="n"/>
      <c r="B37" s="31">
        <f>IF($A37="","",SUMIF('Denkmal-AfA'!$D$4:$D$103,$A37,'Denkmal-AfA'!$J$4:$J$103))</f>
        <v/>
      </c>
      <c r="C37" s="31">
        <f>IF($A37="","",SUMIF('Denkmal-AfA'!$D$4:$D$103,$A37,'Denkmal-AfA'!$AA$4:$AA$103))</f>
        <v/>
      </c>
    </row>
    <row r="38">
      <c r="A38" s="4" t="n"/>
      <c r="B38" s="33">
        <f>IF($A38="","",SUMIF('Denkmal-AfA'!$D$4:$D$103,$A38,'Denkmal-AfA'!$J$4:$J$103))</f>
        <v/>
      </c>
      <c r="C38" s="33">
        <f>IF($A38="","",SUMIF('Denkmal-AfA'!$D$4:$D$103,$A38,'Denkmal-AfA'!$AA$4:$AA$103))</f>
        <v/>
      </c>
    </row>
    <row r="39">
      <c r="A39" s="4" t="n"/>
      <c r="B39" s="31">
        <f>IF($A39="","",SUMIF('Denkmal-AfA'!$D$4:$D$103,$A39,'Denkmal-AfA'!$J$4:$J$103))</f>
        <v/>
      </c>
      <c r="C39" s="31">
        <f>IF($A39="","",SUMIF('Denkmal-AfA'!$D$4:$D$103,$A39,'Denkmal-AfA'!$AA$4:$AA$103))</f>
        <v/>
      </c>
    </row>
    <row r="40">
      <c r="A40" s="4" t="n"/>
      <c r="B40" s="33">
        <f>IF($A40="","",SUMIF('Denkmal-AfA'!$D$4:$D$103,$A40,'Denkmal-AfA'!$J$4:$J$103))</f>
        <v/>
      </c>
      <c r="C40" s="33">
        <f>IF($A40="","",SUMIF('Denkmal-AfA'!$D$4:$D$103,$A40,'Denkmal-AfA'!$AA$4:$AA$103))</f>
        <v/>
      </c>
    </row>
    <row r="41">
      <c r="A41" s="4" t="n"/>
      <c r="B41" s="31">
        <f>IF($A41="","",SUMIF('Denkmal-AfA'!$D$4:$D$103,$A41,'Denkmal-AfA'!$J$4:$J$103))</f>
        <v/>
      </c>
      <c r="C41" s="31">
        <f>IF($A41="","",SUMIF('Denkmal-AfA'!$D$4:$D$103,$A41,'Denkmal-AfA'!$AA$4:$AA$103))</f>
        <v/>
      </c>
    </row>
    <row r="42">
      <c r="A42" s="4" t="n"/>
      <c r="B42" s="33">
        <f>IF($A42="","",SUMIF('Denkmal-AfA'!$D$4:$D$103,$A42,'Denkmal-AfA'!$J$4:$J$103))</f>
        <v/>
      </c>
      <c r="C42" s="33">
        <f>IF($A42="","",SUMIF('Denkmal-AfA'!$D$4:$D$103,$A42,'Denkmal-AfA'!$AA$4:$AA$103))</f>
        <v/>
      </c>
    </row>
    <row r="43">
      <c r="A43" s="4" t="n"/>
      <c r="B43" s="31">
        <f>IF($A43="","",SUMIF('Denkmal-AfA'!$D$4:$D$103,$A43,'Denkmal-AfA'!$J$4:$J$103))</f>
        <v/>
      </c>
      <c r="C43" s="31">
        <f>IF($A43="","",SUMIF('Denkmal-AfA'!$D$4:$D$103,$A43,'Denkmal-AfA'!$AA$4:$AA$103))</f>
        <v/>
      </c>
    </row>
    <row r="44">
      <c r="A44" s="4" t="n"/>
      <c r="B44" s="33">
        <f>IF($A44="","",SUMIF('Denkmal-AfA'!$D$4:$D$103,$A44,'Denkmal-AfA'!$J$4:$J$103))</f>
        <v/>
      </c>
      <c r="C44" s="33">
        <f>IF($A44="","",SUMIF('Denkmal-AfA'!$D$4:$D$103,$A44,'Denkmal-AfA'!$AA$4:$AA$103))</f>
        <v/>
      </c>
    </row>
    <row r="45">
      <c r="A45" s="4" t="n"/>
      <c r="B45" s="31">
        <f>IF($A45="","",SUMIF('Denkmal-AfA'!$D$4:$D$103,$A45,'Denkmal-AfA'!$J$4:$J$103))</f>
        <v/>
      </c>
      <c r="C45" s="31">
        <f>IF($A45="","",SUMIF('Denkmal-AfA'!$D$4:$D$103,$A45,'Denkmal-AfA'!$AA$4:$AA$103))</f>
        <v/>
      </c>
    </row>
    <row r="46">
      <c r="A46" s="4" t="n"/>
      <c r="B46" s="33">
        <f>IF($A46="","",SUMIF('Denkmal-AfA'!$D$4:$D$103,$A46,'Denkmal-AfA'!$J$4:$J$103))</f>
        <v/>
      </c>
      <c r="C46" s="33">
        <f>IF($A46="","",SUMIF('Denkmal-AfA'!$D$4:$D$103,$A46,'Denkmal-AfA'!$AA$4:$AA$103))</f>
        <v/>
      </c>
    </row>
    <row r="47">
      <c r="A47" s="4" t="n"/>
      <c r="B47" s="31">
        <f>IF($A47="","",SUMIF('Denkmal-AfA'!$D$4:$D$103,$A47,'Denkmal-AfA'!$J$4:$J$103))</f>
        <v/>
      </c>
      <c r="C47" s="31">
        <f>IF($A47="","",SUMIF('Denkmal-AfA'!$D$4:$D$103,$A47,'Denkmal-AfA'!$AA$4:$AA$103))</f>
        <v/>
      </c>
    </row>
    <row r="48">
      <c r="A48" s="4" t="n"/>
      <c r="B48" s="33">
        <f>IF($A48="","",SUMIF('Denkmal-AfA'!$D$4:$D$103,$A48,'Denkmal-AfA'!$J$4:$J$103))</f>
        <v/>
      </c>
      <c r="C48" s="33">
        <f>IF($A48="","",SUMIF('Denkmal-AfA'!$D$4:$D$103,$A48,'Denkmal-AfA'!$AA$4:$AA$103))</f>
        <v/>
      </c>
    </row>
    <row r="49">
      <c r="A49" s="4" t="n"/>
      <c r="B49" s="31">
        <f>IF($A49="","",SUMIF('Denkmal-AfA'!$D$4:$D$103,$A49,'Denkmal-AfA'!$J$4:$J$103))</f>
        <v/>
      </c>
      <c r="C49" s="31">
        <f>IF($A49="","",SUMIF('Denkmal-AfA'!$D$4:$D$103,$A49,'Denkmal-AfA'!$AA$4:$AA$103))</f>
        <v/>
      </c>
    </row>
    <row r="50">
      <c r="A50" s="4" t="n"/>
      <c r="B50" s="33">
        <f>IF($A50="","",SUMIF('Denkmal-AfA'!$D$4:$D$103,$A50,'Denkmal-AfA'!$J$4:$J$103))</f>
        <v/>
      </c>
      <c r="C50" s="33">
        <f>IF($A50="","",SUMIF('Denkmal-AfA'!$D$4:$D$103,$A50,'Denkmal-AfA'!$AA$4:$AA$103))</f>
        <v/>
      </c>
    </row>
    <row r="51">
      <c r="A51" s="4" t="n"/>
      <c r="B51" s="31">
        <f>IF($A51="","",SUMIF('Denkmal-AfA'!$D$4:$D$103,$A51,'Denkmal-AfA'!$J$4:$J$103))</f>
        <v/>
      </c>
      <c r="C51" s="31">
        <f>IF($A51="","",SUMIF('Denkmal-AfA'!$D$4:$D$103,$A51,'Denkmal-AfA'!$AA$4:$AA$103))</f>
        <v/>
      </c>
    </row>
    <row r="52">
      <c r="A52" s="4" t="n"/>
      <c r="B52" s="33">
        <f>IF($A52="","",SUMIF('Denkmal-AfA'!$D$4:$D$103,$A52,'Denkmal-AfA'!$J$4:$J$103))</f>
        <v/>
      </c>
      <c r="C52" s="33">
        <f>IF($A52="","",SUMIF('Denkmal-AfA'!$D$4:$D$103,$A52,'Denkmal-AfA'!$AA$4:$AA$103))</f>
        <v/>
      </c>
    </row>
    <row r="53">
      <c r="A53" s="4" t="n"/>
      <c r="B53" s="31">
        <f>IF($A53="","",SUMIF('Denkmal-AfA'!$D$4:$D$103,$A53,'Denkmal-AfA'!$J$4:$J$103))</f>
        <v/>
      </c>
      <c r="C53" s="31">
        <f>IF($A53="","",SUMIF('Denkmal-AfA'!$D$4:$D$103,$A53,'Denkmal-AfA'!$AA$4:$AA$103))</f>
        <v/>
      </c>
    </row>
    <row r="54">
      <c r="A54" s="4" t="n"/>
      <c r="B54" s="33">
        <f>IF($A54="","",SUMIF('Denkmal-AfA'!$D$4:$D$103,$A54,'Denkmal-AfA'!$J$4:$J$103))</f>
        <v/>
      </c>
      <c r="C54" s="33">
        <f>IF($A54="","",SUMIF('Denkmal-AfA'!$D$4:$D$103,$A54,'Denkmal-AfA'!$AA$4:$AA$103))</f>
        <v/>
      </c>
    </row>
    <row r="55">
      <c r="A55" s="4" t="n"/>
      <c r="B55" s="31">
        <f>IF($A55="","",SUMIF('Denkmal-AfA'!$D$4:$D$103,$A55,'Denkmal-AfA'!$J$4:$J$103))</f>
        <v/>
      </c>
      <c r="C55" s="31">
        <f>IF($A55="","",SUMIF('Denkmal-AfA'!$D$4:$D$103,$A55,'Denkmal-AfA'!$AA$4:$AA$103))</f>
        <v/>
      </c>
    </row>
    <row r="56">
      <c r="A56" s="4" t="n"/>
      <c r="B56" s="33">
        <f>IF($A56="","",SUMIF('Denkmal-AfA'!$D$4:$D$103,$A56,'Denkmal-AfA'!$J$4:$J$103))</f>
        <v/>
      </c>
      <c r="C56" s="33">
        <f>IF($A56="","",SUMIF('Denkmal-AfA'!$D$4:$D$103,$A56,'Denkmal-AfA'!$AA$4:$AA$103))</f>
        <v/>
      </c>
    </row>
    <row r="57">
      <c r="A57" s="4" t="n"/>
      <c r="B57" s="31">
        <f>IF($A57="","",SUMIF('Denkmal-AfA'!$D$4:$D$103,$A57,'Denkmal-AfA'!$J$4:$J$103))</f>
        <v/>
      </c>
      <c r="C57" s="31">
        <f>IF($A57="","",SUMIF('Denkmal-AfA'!$D$4:$D$103,$A57,'Denkmal-AfA'!$AA$4:$AA$103))</f>
        <v/>
      </c>
    </row>
    <row r="58">
      <c r="A58" s="4" t="n"/>
      <c r="B58" s="33">
        <f>IF($A58="","",SUMIF('Denkmal-AfA'!$D$4:$D$103,$A58,'Denkmal-AfA'!$J$4:$J$103))</f>
        <v/>
      </c>
      <c r="C58" s="33">
        <f>IF($A58="","",SUMIF('Denkmal-AfA'!$D$4:$D$103,$A58,'Denkmal-AfA'!$AA$4:$AA$103))</f>
        <v/>
      </c>
    </row>
    <row r="59">
      <c r="A59" s="4" t="n"/>
      <c r="B59" s="31">
        <f>IF($A59="","",SUMIF('Denkmal-AfA'!$D$4:$D$103,$A59,'Denkmal-AfA'!$J$4:$J$103))</f>
        <v/>
      </c>
      <c r="C59" s="31">
        <f>IF($A59="","",SUMIF('Denkmal-AfA'!$D$4:$D$103,$A59,'Denkmal-AfA'!$AA$4:$AA$103))</f>
        <v/>
      </c>
    </row>
    <row r="60">
      <c r="A60" s="4" t="n"/>
      <c r="B60" s="33">
        <f>IF($A60="","",SUMIF('Denkmal-AfA'!$D$4:$D$103,$A60,'Denkmal-AfA'!$J$4:$J$103))</f>
        <v/>
      </c>
      <c r="C60" s="33">
        <f>IF($A60="","",SUMIF('Denkmal-AfA'!$D$4:$D$103,$A60,'Denkmal-AfA'!$AA$4:$AA$103))</f>
        <v/>
      </c>
    </row>
    <row r="61">
      <c r="A61" s="4" t="n"/>
      <c r="B61" s="31">
        <f>IF($A61="","",SUMIF('Denkmal-AfA'!$D$4:$D$103,$A61,'Denkmal-AfA'!$J$4:$J$103))</f>
        <v/>
      </c>
      <c r="C61" s="31">
        <f>IF($A61="","",SUMIF('Denkmal-AfA'!$D$4:$D$103,$A61,'Denkmal-AfA'!$AA$4:$AA$103))</f>
        <v/>
      </c>
    </row>
    <row r="62">
      <c r="A62" s="4" t="n"/>
      <c r="B62" s="33">
        <f>IF($A62="","",SUMIF('Denkmal-AfA'!$D$4:$D$103,$A62,'Denkmal-AfA'!$J$4:$J$103))</f>
        <v/>
      </c>
      <c r="C62" s="33">
        <f>IF($A62="","",SUMIF('Denkmal-AfA'!$D$4:$D$103,$A62,'Denkmal-AfA'!$AA$4:$AA$103))</f>
        <v/>
      </c>
    </row>
    <row r="63">
      <c r="A63" s="4" t="n"/>
      <c r="B63" s="31">
        <f>IF($A63="","",SUMIF('Denkmal-AfA'!$D$4:$D$103,$A63,'Denkmal-AfA'!$J$4:$J$103))</f>
        <v/>
      </c>
      <c r="C63" s="31">
        <f>IF($A63="","",SUMIF('Denkmal-AfA'!$D$4:$D$103,$A63,'Denkmal-AfA'!$AA$4:$AA$103))</f>
        <v/>
      </c>
    </row>
    <row r="64">
      <c r="A64" s="4" t="n"/>
      <c r="B64" s="33">
        <f>IF($A64="","",SUMIF('Denkmal-AfA'!$D$4:$D$103,$A64,'Denkmal-AfA'!$J$4:$J$103))</f>
        <v/>
      </c>
      <c r="C64" s="33">
        <f>IF($A64="","",SUMIF('Denkmal-AfA'!$D$4:$D$103,$A64,'Denkmal-AfA'!$AA$4:$AA$103))</f>
        <v/>
      </c>
    </row>
    <row r="65">
      <c r="A65" s="4" t="n"/>
      <c r="B65" s="31">
        <f>IF($A65="","",SUMIF('Denkmal-AfA'!$D$4:$D$103,$A65,'Denkmal-AfA'!$J$4:$J$103))</f>
        <v/>
      </c>
      <c r="C65" s="31">
        <f>IF($A65="","",SUMIF('Denkmal-AfA'!$D$4:$D$103,$A65,'Denkmal-AfA'!$AA$4:$AA$103))</f>
        <v/>
      </c>
    </row>
    <row r="66">
      <c r="A66" s="4" t="n"/>
      <c r="B66" s="33">
        <f>IF($A66="","",SUMIF('Denkmal-AfA'!$D$4:$D$103,$A66,'Denkmal-AfA'!$J$4:$J$103))</f>
        <v/>
      </c>
      <c r="C66" s="33">
        <f>IF($A66="","",SUMIF('Denkmal-AfA'!$D$4:$D$103,$A66,'Denkmal-AfA'!$AA$4:$AA$103))</f>
        <v/>
      </c>
    </row>
    <row r="67">
      <c r="A67" s="4" t="n"/>
      <c r="B67" s="31">
        <f>IF($A67="","",SUMIF('Denkmal-AfA'!$D$4:$D$103,$A67,'Denkmal-AfA'!$J$4:$J$103))</f>
        <v/>
      </c>
      <c r="C67" s="31">
        <f>IF($A67="","",SUMIF('Denkmal-AfA'!$D$4:$D$103,$A67,'Denkmal-AfA'!$AA$4:$AA$103))</f>
        <v/>
      </c>
    </row>
    <row r="68">
      <c r="A68" s="4" t="n"/>
      <c r="B68" s="33">
        <f>IF($A68="","",SUMIF('Denkmal-AfA'!$D$4:$D$103,$A68,'Denkmal-AfA'!$J$4:$J$103))</f>
        <v/>
      </c>
      <c r="C68" s="33">
        <f>IF($A68="","",SUMIF('Denkmal-AfA'!$D$4:$D$103,$A68,'Denkmal-AfA'!$AA$4:$AA$103))</f>
        <v/>
      </c>
    </row>
    <row r="69">
      <c r="A69" s="4" t="n"/>
      <c r="B69" s="31">
        <f>IF($A69="","",SUMIF('Denkmal-AfA'!$D$4:$D$103,$A69,'Denkmal-AfA'!$J$4:$J$103))</f>
        <v/>
      </c>
      <c r="C69" s="31">
        <f>IF($A69="","",SUMIF('Denkmal-AfA'!$D$4:$D$103,$A69,'Denkmal-AfA'!$AA$4:$AA$103))</f>
        <v/>
      </c>
    </row>
    <row r="70">
      <c r="A70" s="4" t="n"/>
      <c r="B70" s="33">
        <f>IF($A70="","",SUMIF('Denkmal-AfA'!$D$4:$D$103,$A70,'Denkmal-AfA'!$J$4:$J$103))</f>
        <v/>
      </c>
      <c r="C70" s="33">
        <f>IF($A70="","",SUMIF('Denkmal-AfA'!$D$4:$D$103,$A70,'Denkmal-AfA'!$AA$4:$AA$103))</f>
        <v/>
      </c>
    </row>
    <row r="71">
      <c r="A71" s="4" t="n"/>
      <c r="B71" s="31">
        <f>IF($A71="","",SUMIF('Denkmal-AfA'!$D$4:$D$103,$A71,'Denkmal-AfA'!$J$4:$J$103))</f>
        <v/>
      </c>
      <c r="C71" s="31">
        <f>IF($A71="","",SUMIF('Denkmal-AfA'!$D$4:$D$103,$A71,'Denkmal-AfA'!$AA$4:$AA$103))</f>
        <v/>
      </c>
    </row>
    <row r="72">
      <c r="A72" s="4" t="n"/>
      <c r="B72" s="33">
        <f>IF($A72="","",SUMIF('Denkmal-AfA'!$D$4:$D$103,$A72,'Denkmal-AfA'!$J$4:$J$103))</f>
        <v/>
      </c>
      <c r="C72" s="33">
        <f>IF($A72="","",SUMIF('Denkmal-AfA'!$D$4:$D$103,$A72,'Denkmal-AfA'!$AA$4:$AA$103))</f>
        <v/>
      </c>
    </row>
    <row r="73">
      <c r="A73" s="4" t="n"/>
      <c r="B73" s="31">
        <f>IF($A73="","",SUMIF('Denkmal-AfA'!$D$4:$D$103,$A73,'Denkmal-AfA'!$J$4:$J$103))</f>
        <v/>
      </c>
      <c r="C73" s="31">
        <f>IF($A73="","",SUMIF('Denkmal-AfA'!$D$4:$D$103,$A73,'Denkmal-AfA'!$AA$4:$AA$103))</f>
        <v/>
      </c>
    </row>
    <row r="74">
      <c r="A74" s="4" t="n"/>
      <c r="B74" s="33">
        <f>IF($A74="","",SUMIF('Denkmal-AfA'!$D$4:$D$103,$A74,'Denkmal-AfA'!$J$4:$J$103))</f>
        <v/>
      </c>
      <c r="C74" s="33">
        <f>IF($A74="","",SUMIF('Denkmal-AfA'!$D$4:$D$103,$A74,'Denkmal-AfA'!$AA$4:$AA$103))</f>
        <v/>
      </c>
    </row>
    <row r="75">
      <c r="A75" s="4" t="n"/>
      <c r="B75" s="31">
        <f>IF($A75="","",SUMIF('Denkmal-AfA'!$D$4:$D$103,$A75,'Denkmal-AfA'!$J$4:$J$103))</f>
        <v/>
      </c>
      <c r="C75" s="31">
        <f>IF($A75="","",SUMIF('Denkmal-AfA'!$D$4:$D$103,$A75,'Denkmal-AfA'!$AA$4:$AA$103))</f>
        <v/>
      </c>
    </row>
    <row r="76">
      <c r="A76" s="4" t="n"/>
      <c r="B76" s="33">
        <f>IF($A76="","",SUMIF('Denkmal-AfA'!$D$4:$D$103,$A76,'Denkmal-AfA'!$J$4:$J$103))</f>
        <v/>
      </c>
      <c r="C76" s="33">
        <f>IF($A76="","",SUMIF('Denkmal-AfA'!$D$4:$D$103,$A76,'Denkmal-AfA'!$AA$4:$AA$103))</f>
        <v/>
      </c>
    </row>
    <row r="77">
      <c r="A77" s="4" t="n"/>
      <c r="B77" s="31">
        <f>IF($A77="","",SUMIF('Denkmal-AfA'!$D$4:$D$103,$A77,'Denkmal-AfA'!$J$4:$J$103))</f>
        <v/>
      </c>
      <c r="C77" s="31">
        <f>IF($A77="","",SUMIF('Denkmal-AfA'!$D$4:$D$103,$A77,'Denkmal-AfA'!$AA$4:$AA$103))</f>
        <v/>
      </c>
    </row>
    <row r="78">
      <c r="A78" s="4" t="n"/>
      <c r="B78" s="33">
        <f>IF($A78="","",SUMIF('Denkmal-AfA'!$D$4:$D$103,$A78,'Denkmal-AfA'!$J$4:$J$103))</f>
        <v/>
      </c>
      <c r="C78" s="33">
        <f>IF($A78="","",SUMIF('Denkmal-AfA'!$D$4:$D$103,$A78,'Denkmal-AfA'!$AA$4:$AA$103))</f>
        <v/>
      </c>
    </row>
    <row r="79">
      <c r="A79" s="4" t="n"/>
      <c r="B79" s="31">
        <f>IF($A79="","",SUMIF('Denkmal-AfA'!$D$4:$D$103,$A79,'Denkmal-AfA'!$J$4:$J$103))</f>
        <v/>
      </c>
      <c r="C79" s="31">
        <f>IF($A79="","",SUMIF('Denkmal-AfA'!$D$4:$D$103,$A79,'Denkmal-AfA'!$AA$4:$AA$103))</f>
        <v/>
      </c>
    </row>
    <row r="80">
      <c r="A80" s="4" t="n"/>
      <c r="B80" s="33">
        <f>IF($A80="","",SUMIF('Denkmal-AfA'!$D$4:$D$103,$A80,'Denkmal-AfA'!$J$4:$J$103))</f>
        <v/>
      </c>
      <c r="C80" s="33">
        <f>IF($A80="","",SUMIF('Denkmal-AfA'!$D$4:$D$103,$A80,'Denkmal-AfA'!$AA$4:$AA$103))</f>
        <v/>
      </c>
    </row>
    <row r="81">
      <c r="A81" s="4" t="n"/>
      <c r="B81" s="31">
        <f>IF($A81="","",SUMIF('Denkmal-AfA'!$D$4:$D$103,$A81,'Denkmal-AfA'!$J$4:$J$103))</f>
        <v/>
      </c>
      <c r="C81" s="31">
        <f>IF($A81="","",SUMIF('Denkmal-AfA'!$D$4:$D$103,$A81,'Denkmal-AfA'!$AA$4:$AA$103))</f>
        <v/>
      </c>
    </row>
    <row r="82">
      <c r="A82" s="4" t="n"/>
      <c r="B82" s="33">
        <f>IF($A82="","",SUMIF('Denkmal-AfA'!$D$4:$D$103,$A82,'Denkmal-AfA'!$J$4:$J$103))</f>
        <v/>
      </c>
      <c r="C82" s="33">
        <f>IF($A82="","",SUMIF('Denkmal-AfA'!$D$4:$D$103,$A82,'Denkmal-AfA'!$AA$4:$AA$103))</f>
        <v/>
      </c>
    </row>
    <row r="83">
      <c r="A83" s="4" t="n"/>
      <c r="B83" s="31">
        <f>IF($A83="","",SUMIF('Denkmal-AfA'!$D$4:$D$103,$A83,'Denkmal-AfA'!$J$4:$J$103))</f>
        <v/>
      </c>
      <c r="C83" s="31">
        <f>IF($A83="","",SUMIF('Denkmal-AfA'!$D$4:$D$103,$A83,'Denkmal-AfA'!$AA$4:$AA$103))</f>
        <v/>
      </c>
    </row>
    <row r="84">
      <c r="A84" s="4" t="n"/>
      <c r="B84" s="33">
        <f>IF($A84="","",SUMIF('Denkmal-AfA'!$D$4:$D$103,$A84,'Denkmal-AfA'!$J$4:$J$103))</f>
        <v/>
      </c>
      <c r="C84" s="33">
        <f>IF($A84="","",SUMIF('Denkmal-AfA'!$D$4:$D$103,$A84,'Denkmal-AfA'!$AA$4:$AA$103))</f>
        <v/>
      </c>
    </row>
    <row r="85">
      <c r="A85" s="4" t="n"/>
      <c r="B85" s="31">
        <f>IF($A85="","",SUMIF('Denkmal-AfA'!$D$4:$D$103,$A85,'Denkmal-AfA'!$J$4:$J$103))</f>
        <v/>
      </c>
      <c r="C85" s="31">
        <f>IF($A85="","",SUMIF('Denkmal-AfA'!$D$4:$D$103,$A85,'Denkmal-AfA'!$AA$4:$AA$103))</f>
        <v/>
      </c>
    </row>
    <row r="86">
      <c r="A86" s="4" t="n"/>
      <c r="B86" s="33">
        <f>IF($A86="","",SUMIF('Denkmal-AfA'!$D$4:$D$103,$A86,'Denkmal-AfA'!$J$4:$J$103))</f>
        <v/>
      </c>
      <c r="C86" s="33">
        <f>IF($A86="","",SUMIF('Denkmal-AfA'!$D$4:$D$103,$A86,'Denkmal-AfA'!$AA$4:$AA$103))</f>
        <v/>
      </c>
    </row>
    <row r="87">
      <c r="A87" s="4" t="n"/>
      <c r="B87" s="31">
        <f>IF($A87="","",SUMIF('Denkmal-AfA'!$D$4:$D$103,$A87,'Denkmal-AfA'!$J$4:$J$103))</f>
        <v/>
      </c>
      <c r="C87" s="31">
        <f>IF($A87="","",SUMIF('Denkmal-AfA'!$D$4:$D$103,$A87,'Denkmal-AfA'!$AA$4:$AA$103))</f>
        <v/>
      </c>
    </row>
    <row r="88">
      <c r="A88" s="4" t="n"/>
      <c r="B88" s="33">
        <f>IF($A88="","",SUMIF('Denkmal-AfA'!$D$4:$D$103,$A88,'Denkmal-AfA'!$J$4:$J$103))</f>
        <v/>
      </c>
      <c r="C88" s="33">
        <f>IF($A88="","",SUMIF('Denkmal-AfA'!$D$4:$D$103,$A88,'Denkmal-AfA'!$AA$4:$AA$103))</f>
        <v/>
      </c>
    </row>
    <row r="89">
      <c r="A89" s="4" t="n"/>
      <c r="B89" s="31">
        <f>IF($A89="","",SUMIF('Denkmal-AfA'!$D$4:$D$103,$A89,'Denkmal-AfA'!$J$4:$J$103))</f>
        <v/>
      </c>
      <c r="C89" s="31">
        <f>IF($A89="","",SUMIF('Denkmal-AfA'!$D$4:$D$103,$A89,'Denkmal-AfA'!$AA$4:$AA$103))</f>
        <v/>
      </c>
    </row>
    <row r="90">
      <c r="A90" s="4" t="n"/>
      <c r="B90" s="33">
        <f>IF($A90="","",SUMIF('Denkmal-AfA'!$D$4:$D$103,$A90,'Denkmal-AfA'!$J$4:$J$103))</f>
        <v/>
      </c>
      <c r="C90" s="33">
        <f>IF($A90="","",SUMIF('Denkmal-AfA'!$D$4:$D$103,$A90,'Denkmal-AfA'!$AA$4:$AA$103))</f>
        <v/>
      </c>
    </row>
    <row r="91">
      <c r="A91" s="4" t="n"/>
      <c r="B91" s="31">
        <f>IF($A91="","",SUMIF('Denkmal-AfA'!$D$4:$D$103,$A91,'Denkmal-AfA'!$J$4:$J$103))</f>
        <v/>
      </c>
      <c r="C91" s="31">
        <f>IF($A91="","",SUMIF('Denkmal-AfA'!$D$4:$D$103,$A91,'Denkmal-AfA'!$AA$4:$AA$103))</f>
        <v/>
      </c>
    </row>
    <row r="92">
      <c r="A92" s="4" t="n"/>
      <c r="B92" s="33">
        <f>IF($A92="","",SUMIF('Denkmal-AfA'!$D$4:$D$103,$A92,'Denkmal-AfA'!$J$4:$J$103))</f>
        <v/>
      </c>
      <c r="C92" s="33">
        <f>IF($A92="","",SUMIF('Denkmal-AfA'!$D$4:$D$103,$A92,'Denkmal-AfA'!$AA$4:$AA$103))</f>
        <v/>
      </c>
    </row>
    <row r="93">
      <c r="A93" s="4" t="n"/>
      <c r="B93" s="31">
        <f>IF($A93="","",SUMIF('Denkmal-AfA'!$D$4:$D$103,$A93,'Denkmal-AfA'!$J$4:$J$103))</f>
        <v/>
      </c>
      <c r="C93" s="31">
        <f>IF($A93="","",SUMIF('Denkmal-AfA'!$D$4:$D$103,$A93,'Denkmal-AfA'!$AA$4:$AA$103))</f>
        <v/>
      </c>
    </row>
    <row r="94">
      <c r="A94" s="4" t="n"/>
      <c r="B94" s="33">
        <f>IF($A94="","",SUMIF('Denkmal-AfA'!$D$4:$D$103,$A94,'Denkmal-AfA'!$J$4:$J$103))</f>
        <v/>
      </c>
      <c r="C94" s="33">
        <f>IF($A94="","",SUMIF('Denkmal-AfA'!$D$4:$D$103,$A94,'Denkmal-AfA'!$AA$4:$AA$103))</f>
        <v/>
      </c>
    </row>
    <row r="95">
      <c r="A95" s="4" t="n"/>
      <c r="B95" s="31">
        <f>IF($A95="","",SUMIF('Denkmal-AfA'!$D$4:$D$103,$A95,'Denkmal-AfA'!$J$4:$J$103))</f>
        <v/>
      </c>
      <c r="C95" s="31">
        <f>IF($A95="","",SUMIF('Denkmal-AfA'!$D$4:$D$103,$A95,'Denkmal-AfA'!$AA$4:$AA$103))</f>
        <v/>
      </c>
    </row>
    <row r="96">
      <c r="A96" s="4" t="n"/>
      <c r="B96" s="33">
        <f>IF($A96="","",SUMIF('Denkmal-AfA'!$D$4:$D$103,$A96,'Denkmal-AfA'!$J$4:$J$103))</f>
        <v/>
      </c>
      <c r="C96" s="33">
        <f>IF($A96="","",SUMIF('Denkmal-AfA'!$D$4:$D$103,$A96,'Denkmal-AfA'!$AA$4:$AA$103))</f>
        <v/>
      </c>
    </row>
    <row r="97">
      <c r="A97" s="4" t="n"/>
      <c r="B97" s="31">
        <f>IF($A97="","",SUMIF('Denkmal-AfA'!$D$4:$D$103,$A97,'Denkmal-AfA'!$J$4:$J$103))</f>
        <v/>
      </c>
      <c r="C97" s="31">
        <f>IF($A97="","",SUMIF('Denkmal-AfA'!$D$4:$D$103,$A97,'Denkmal-AfA'!$AA$4:$AA$103))</f>
        <v/>
      </c>
    </row>
    <row r="98">
      <c r="A98" s="4" t="n"/>
      <c r="B98" s="33">
        <f>IF($A98="","",SUMIF('Denkmal-AfA'!$D$4:$D$103,$A98,'Denkmal-AfA'!$J$4:$J$103))</f>
        <v/>
      </c>
      <c r="C98" s="33">
        <f>IF($A98="","",SUMIF('Denkmal-AfA'!$D$4:$D$103,$A98,'Denkmal-AfA'!$AA$4:$AA$103))</f>
        <v/>
      </c>
    </row>
    <row r="99">
      <c r="A99" s="4" t="n"/>
      <c r="B99" s="31">
        <f>IF($A99="","",SUMIF('Denkmal-AfA'!$D$4:$D$103,$A99,'Denkmal-AfA'!$J$4:$J$103))</f>
        <v/>
      </c>
      <c r="C99" s="31">
        <f>IF($A99="","",SUMIF('Denkmal-AfA'!$D$4:$D$103,$A99,'Denkmal-AfA'!$AA$4:$AA$103))</f>
        <v/>
      </c>
    </row>
    <row r="100">
      <c r="A100" s="4" t="n"/>
      <c r="B100" s="33">
        <f>IF($A100="","",SUMIF('Denkmal-AfA'!$D$4:$D$103,$A100,'Denkmal-AfA'!$J$4:$J$103))</f>
        <v/>
      </c>
      <c r="C100" s="33">
        <f>IF($A100="","",SUMIF('Denkmal-AfA'!$D$4:$D$103,$A100,'Denkmal-AfA'!$AA$4:$AA$103))</f>
        <v/>
      </c>
    </row>
    <row r="101">
      <c r="A101" s="4" t="n"/>
      <c r="B101" s="31">
        <f>IF($A101="","",SUMIF('Denkmal-AfA'!$D$4:$D$103,$A101,'Denkmal-AfA'!$J$4:$J$103))</f>
        <v/>
      </c>
      <c r="C101" s="31">
        <f>IF($A101="","",SUMIF('Denkmal-AfA'!$D$4:$D$103,$A101,'Denkmal-AfA'!$AA$4:$AA$103))</f>
        <v/>
      </c>
    </row>
    <row r="102">
      <c r="A102" s="4" t="n"/>
      <c r="B102" s="33">
        <f>IF($A102="","",SUMIF('Denkmal-AfA'!$D$4:$D$103,$A102,'Denkmal-AfA'!$J$4:$J$103))</f>
        <v/>
      </c>
      <c r="C102" s="33">
        <f>IF($A102="","",SUMIF('Denkmal-AfA'!$D$4:$D$103,$A102,'Denkmal-AfA'!$AA$4:$AA$103))</f>
        <v/>
      </c>
    </row>
    <row r="103">
      <c r="A103" s="4" t="n"/>
      <c r="B103" s="31">
        <f>IF($A103="","",SUMIF('Denkmal-AfA'!$D$4:$D$103,$A103,'Denkmal-AfA'!$J$4:$J$103))</f>
        <v/>
      </c>
      <c r="C103" s="31">
        <f>IF($A103="","",SUMIF('Denkmal-AfA'!$D$4:$D$103,$A103,'Denkmal-AfA'!$AA$4:$AA$103))</f>
        <v/>
      </c>
    </row>
    <row r="104">
      <c r="A104" s="4" t="n"/>
      <c r="B104" s="33">
        <f>IF($A104="","",SUMIF('Denkmal-AfA'!$D$4:$D$103,$A104,'Denkmal-AfA'!$J$4:$J$103))</f>
        <v/>
      </c>
      <c r="C104" s="33">
        <f>IF($A104="","",SUMIF('Denkmal-AfA'!$D$4:$D$103,$A104,'Denkmal-AfA'!$AA$4:$AA$103))</f>
        <v/>
      </c>
    </row>
    <row r="105">
      <c r="A105" s="4" t="n"/>
      <c r="B105" s="31">
        <f>IF($A105="","",SUMIF('Denkmal-AfA'!$D$4:$D$103,$A105,'Denkmal-AfA'!$J$4:$J$103))</f>
        <v/>
      </c>
      <c r="C105" s="31">
        <f>IF($A105="","",SUMIF('Denkmal-AfA'!$D$4:$D$103,$A105,'Denkmal-AfA'!$AA$4:$AA$103))</f>
        <v/>
      </c>
    </row>
    <row r="106">
      <c r="A106" s="4" t="n"/>
      <c r="B106" s="33">
        <f>IF($A106="","",SUMIF('Denkmal-AfA'!$D$4:$D$103,$A106,'Denkmal-AfA'!$J$4:$J$103))</f>
        <v/>
      </c>
      <c r="C106" s="33">
        <f>IF($A106="","",SUMIF('Denkmal-AfA'!$D$4:$D$103,$A106,'Denkmal-AfA'!$AA$4:$AA$103))</f>
        <v/>
      </c>
    </row>
    <row r="107">
      <c r="A107" s="4" t="n"/>
      <c r="B107" s="31">
        <f>IF($A107="","",SUMIF('Denkmal-AfA'!$D$4:$D$103,$A107,'Denkmal-AfA'!$J$4:$J$103))</f>
        <v/>
      </c>
      <c r="C107" s="31">
        <f>IF($A107="","",SUMIF('Denkmal-AfA'!$D$4:$D$103,$A107,'Denkmal-AfA'!$AA$4:$AA$103))</f>
        <v/>
      </c>
    </row>
    <row r="108">
      <c r="A108" s="4" t="n"/>
      <c r="B108" s="33">
        <f>IF($A108="","",SUMIF('Denkmal-AfA'!$D$4:$D$103,$A108,'Denkmal-AfA'!$J$4:$J$103))</f>
        <v/>
      </c>
      <c r="C108" s="33">
        <f>IF($A108="","",SUMIF('Denkmal-AfA'!$D$4:$D$103,$A108,'Denkmal-AfA'!$AA$4:$AA$103))</f>
        <v/>
      </c>
    </row>
    <row r="109">
      <c r="A109" s="4" t="n"/>
      <c r="B109" s="31">
        <f>IF($A109="","",SUMIF('Denkmal-AfA'!$D$4:$D$103,$A109,'Denkmal-AfA'!$J$4:$J$103))</f>
        <v/>
      </c>
      <c r="C109" s="31">
        <f>IF($A109="","",SUMIF('Denkmal-AfA'!$D$4:$D$103,$A109,'Denkmal-AfA'!$AA$4:$AA$103))</f>
        <v/>
      </c>
    </row>
    <row r="110">
      <c r="A110" s="4" t="n"/>
      <c r="B110" s="33">
        <f>IF($A110="","",SUMIF('Denkmal-AfA'!$D$4:$D$103,$A110,'Denkmal-AfA'!$J$4:$J$103))</f>
        <v/>
      </c>
      <c r="C110" s="33">
        <f>IF($A110="","",SUMIF('Denkmal-AfA'!$D$4:$D$103,$A110,'Denkmal-AfA'!$AA$4:$AA$103))</f>
        <v/>
      </c>
    </row>
    <row r="111">
      <c r="A111" s="4" t="n"/>
      <c r="B111" s="31">
        <f>IF($A111="","",SUMIF('Denkmal-AfA'!$D$4:$D$103,$A111,'Denkmal-AfA'!$J$4:$J$103))</f>
        <v/>
      </c>
      <c r="C111" s="31">
        <f>IF($A111="","",SUMIF('Denkmal-AfA'!$D$4:$D$103,$A111,'Denkmal-AfA'!$AA$4:$AA$103))</f>
        <v/>
      </c>
    </row>
    <row r="112">
      <c r="A112" s="4" t="n"/>
      <c r="B112" s="33">
        <f>IF($A112="","",SUMIF('Denkmal-AfA'!$D$4:$D$103,$A112,'Denkmal-AfA'!$J$4:$J$103))</f>
        <v/>
      </c>
      <c r="C112" s="33">
        <f>IF($A112="","",SUMIF('Denkmal-AfA'!$D$4:$D$103,$A112,'Denkmal-AfA'!$AA$4:$AA$103))</f>
        <v/>
      </c>
    </row>
    <row r="113">
      <c r="A113" s="4" t="n"/>
      <c r="B113" s="31">
        <f>IF($A113="","",SUMIF('Denkmal-AfA'!$D$4:$D$103,$A113,'Denkmal-AfA'!$J$4:$J$103))</f>
        <v/>
      </c>
      <c r="C113" s="31">
        <f>IF($A113="","",SUMIF('Denkmal-AfA'!$D$4:$D$103,$A113,'Denkmal-AfA'!$AA$4:$AA$103))</f>
        <v/>
      </c>
    </row>
    <row r="114">
      <c r="A114" s="4" t="n"/>
      <c r="B114" s="33">
        <f>IF($A114="","",SUMIF('Denkmal-AfA'!$D$4:$D$103,$A114,'Denkmal-AfA'!$J$4:$J$103))</f>
        <v/>
      </c>
      <c r="C114" s="33">
        <f>IF($A114="","",SUMIF('Denkmal-AfA'!$D$4:$D$103,$A114,'Denkmal-AfA'!$AA$4:$AA$103))</f>
        <v/>
      </c>
    </row>
    <row r="115">
      <c r="A115" s="4" t="n"/>
      <c r="B115" s="31">
        <f>IF($A115="","",SUMIF('Denkmal-AfA'!$D$4:$D$103,$A115,'Denkmal-AfA'!$J$4:$J$103))</f>
        <v/>
      </c>
      <c r="C115" s="31">
        <f>IF($A115="","",SUMIF('Denkmal-AfA'!$D$4:$D$103,$A115,'Denkmal-AfA'!$AA$4:$AA$103))</f>
        <v/>
      </c>
    </row>
    <row r="116">
      <c r="A116" s="4" t="n"/>
      <c r="B116" s="33">
        <f>IF($A116="","",SUMIF('Denkmal-AfA'!$D$4:$D$103,$A116,'Denkmal-AfA'!$J$4:$J$103))</f>
        <v/>
      </c>
      <c r="C116" s="33">
        <f>IF($A116="","",SUMIF('Denkmal-AfA'!$D$4:$D$103,$A116,'Denkmal-AfA'!$AA$4:$AA$103))</f>
        <v/>
      </c>
    </row>
  </sheetData>
  <mergeCells count="1">
    <mergeCell ref="A1:R1"/>
  </mergeCells>
  <pageMargins left="0.75" right="0.75" top="1" bottom="1" header="0.5" footer="0.5"/>
  <drawing xmlns:r="http://schemas.openxmlformats.org/officeDocument/2006/relationships" r:id="rId1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36"/>
  <sheetViews>
    <sheetView showGridLines="0" workbookViewId="0">
      <selection activeCell="A1" sqref="A1"/>
    </sheetView>
  </sheetViews>
  <sheetFormatPr baseColWidth="8" defaultRowHeight="15"/>
  <cols>
    <col width="32" customWidth="1" min="1" max="1"/>
    <col width="28" customWidth="1" min="2" max="2"/>
    <col width="62" customWidth="1" min="3" max="3"/>
    <col width="16" customWidth="1" min="4" max="4"/>
    <col width="16" customWidth="1" min="5" max="5"/>
    <col width="16" customWidth="1" min="6" max="6"/>
  </cols>
  <sheetData>
    <row r="1" ht="26" customHeight="1">
      <c r="A1" s="1" t="inlineStr">
        <is>
          <t>Parameter, Hinweise und Anleitung</t>
        </is>
      </c>
    </row>
    <row r="2" ht="28" customHeight="1">
      <c r="A2" s="2" t="inlineStr">
        <is>
          <t>Diese Vorlage dient nur der überschlägigen Berechnung und stellt keine steuerliche Beratung oder verbindliche Rechtsauskunft dar.</t>
        </is>
      </c>
    </row>
    <row r="3">
      <c r="A3" s="3" t="inlineStr">
        <is>
          <t>Eingabeparameter</t>
        </is>
      </c>
      <c r="B3" s="3" t="inlineStr">
        <is>
          <t>Wert</t>
        </is>
      </c>
      <c r="C3" s="3" t="inlineStr">
        <is>
          <t>Erläuterung</t>
        </is>
      </c>
    </row>
    <row r="4">
      <c r="A4" s="11" t="inlineStr">
        <is>
          <t>Steuerjahr</t>
        </is>
      </c>
      <c r="B4" s="23" t="n">
        <v>2026</v>
      </c>
      <c r="C4" s="11" t="inlineStr">
        <is>
          <t>Planungsjahr der Vorlage; bei Bedarf manuell anpassen.</t>
        </is>
      </c>
    </row>
    <row r="5">
      <c r="A5" s="14" t="inlineStr">
        <is>
          <t>Modellannahme § 7i EStG Jahre 1–8</t>
        </is>
      </c>
      <c r="B5" s="35" t="n">
        <v>0.09</v>
      </c>
      <c r="C5" s="14" t="inlineStr">
        <is>
          <t>Beispielhafte Annahme für begünstigte, behördlich bescheinigte Kosten.</t>
        </is>
      </c>
    </row>
    <row r="6">
      <c r="A6" s="11" t="inlineStr">
        <is>
          <t>Modellannahme § 7i EStG Jahre 9–12</t>
        </is>
      </c>
      <c r="B6" s="35" t="n">
        <v>0.07000000000000001</v>
      </c>
      <c r="C6" s="11" t="inlineStr">
        <is>
          <t>Beispielhafte Annahme für begünstigte, behördlich bescheinigte Kosten.</t>
        </is>
      </c>
    </row>
    <row r="7">
      <c r="A7" s="14" t="inlineStr">
        <is>
          <t>Reguläre lineare AfA (Standard)</t>
        </is>
      </c>
      <c r="B7" s="35" t="n">
        <v>0.02</v>
      </c>
      <c r="C7" s="14" t="inlineStr">
        <is>
          <t>Standardannahme; der objektspezifische Satz kann im Blatt Denkmal-AfA abweichen.</t>
        </is>
      </c>
    </row>
    <row r="8">
      <c r="A8" s="11" t="inlineStr">
        <is>
          <t>Standard-Grenzsteuersatz</t>
        </is>
      </c>
      <c r="B8" s="35" t="n">
        <v>0.35</v>
      </c>
      <c r="C8" s="11" t="inlineStr">
        <is>
          <t>Nur Orientierung; in der Objektübersicht wird ein individueller Grenzsteuersatz verwendet.</t>
        </is>
      </c>
    </row>
    <row r="9">
      <c r="A9" s="14" t="inlineStr">
        <is>
          <t>Verbindlichkeit</t>
        </is>
      </c>
      <c r="B9" s="23" t="inlineStr">
        <is>
          <t>Keine automatische steuerliche Verbindlichkeit</t>
        </is>
      </c>
      <c r="C9" s="14" t="inlineStr">
        <is>
          <t>Prüfen Sie die steuerliche Behandlung mit Ihrer Steuerberatung.</t>
        </is>
      </c>
    </row>
    <row r="10"/>
    <row r="11"/>
    <row r="12"/>
    <row r="13">
      <c r="A13" s="15" t="inlineStr">
        <is>
          <t>Gesetzliche Annahmentabelle für die Sonder-AfA</t>
        </is>
      </c>
    </row>
    <row r="14">
      <c r="A14" s="3" t="inlineStr">
        <is>
          <t>Jahr im Verlauf</t>
        </is>
      </c>
      <c r="B14" s="3" t="inlineStr">
        <is>
          <t>Sonder-AfA-Satz Jahr 1–8</t>
        </is>
      </c>
      <c r="C14" s="3" t="inlineStr">
        <is>
          <t>Sonder-AfA-Satz Jahr 9–12</t>
        </is>
      </c>
    </row>
    <row r="15">
      <c r="A15" s="25" t="n">
        <v>1</v>
      </c>
      <c r="B15" s="29" t="n">
        <v>0.09</v>
      </c>
      <c r="C15" s="29" t="n">
        <v>0</v>
      </c>
    </row>
    <row r="16">
      <c r="A16" s="26" t="n">
        <v>2</v>
      </c>
      <c r="B16" s="29" t="n">
        <v>0.09</v>
      </c>
      <c r="C16" s="29" t="n">
        <v>0</v>
      </c>
    </row>
    <row r="17">
      <c r="A17" s="25" t="n">
        <v>3</v>
      </c>
      <c r="B17" s="29" t="n">
        <v>0.09</v>
      </c>
      <c r="C17" s="29" t="n">
        <v>0</v>
      </c>
    </row>
    <row r="18">
      <c r="A18" s="26" t="n">
        <v>4</v>
      </c>
      <c r="B18" s="29" t="n">
        <v>0.09</v>
      </c>
      <c r="C18" s="29" t="n">
        <v>0</v>
      </c>
    </row>
    <row r="19">
      <c r="A19" s="25" t="n">
        <v>5</v>
      </c>
      <c r="B19" s="29" t="n">
        <v>0.09</v>
      </c>
      <c r="C19" s="29" t="n">
        <v>0</v>
      </c>
    </row>
    <row r="20">
      <c r="A20" s="26" t="n">
        <v>6</v>
      </c>
      <c r="B20" s="29" t="n">
        <v>0.09</v>
      </c>
      <c r="C20" s="29" t="n">
        <v>0</v>
      </c>
    </row>
    <row r="21">
      <c r="A21" s="25" t="n">
        <v>7</v>
      </c>
      <c r="B21" s="29" t="n">
        <v>0.09</v>
      </c>
      <c r="C21" s="29" t="n">
        <v>0</v>
      </c>
    </row>
    <row r="22">
      <c r="A22" s="26" t="n">
        <v>8</v>
      </c>
      <c r="B22" s="29" t="n">
        <v>0.09</v>
      </c>
      <c r="C22" s="29" t="n">
        <v>0</v>
      </c>
    </row>
    <row r="23">
      <c r="A23" s="25" t="n">
        <v>9</v>
      </c>
      <c r="B23" s="29" t="n">
        <v>0</v>
      </c>
      <c r="C23" s="29" t="n">
        <v>0.07000000000000001</v>
      </c>
    </row>
    <row r="24">
      <c r="A24" s="26" t="n">
        <v>10</v>
      </c>
      <c r="B24" s="29" t="n">
        <v>0</v>
      </c>
      <c r="C24" s="29" t="n">
        <v>0.07000000000000001</v>
      </c>
    </row>
    <row r="25">
      <c r="A25" s="25" t="n">
        <v>11</v>
      </c>
      <c r="B25" s="29" t="n">
        <v>0</v>
      </c>
      <c r="C25" s="29" t="n">
        <v>0.07000000000000001</v>
      </c>
    </row>
    <row r="26">
      <c r="A26" s="26" t="n">
        <v>12</v>
      </c>
      <c r="B26" s="29" t="n">
        <v>0</v>
      </c>
      <c r="C26" s="29" t="n">
        <v>0.07000000000000001</v>
      </c>
    </row>
    <row r="27"/>
    <row r="28"/>
    <row r="29">
      <c r="A29" s="15" t="inlineStr">
        <is>
          <t>Hinweise zur Nutzung</t>
        </is>
      </c>
    </row>
    <row r="30" ht="34" customHeight="1">
      <c r="A30" s="22" t="inlineStr">
        <is>
          <t>Denkmal-AfA</t>
        </is>
      </c>
      <c r="B30" s="14" t="inlineStr">
        <is>
          <t>Erfassen Sie je Objekt Gebäudeanteil, Sanierungskosten, Miete, Werbungskosten und den individuellen Grenzsteuersatz. Nur gelb markierte Felder sind Eingaben.</t>
        </is>
      </c>
    </row>
    <row r="31" ht="34" customHeight="1">
      <c r="A31" s="22" t="inlineStr">
        <is>
          <t>Bescheinigung</t>
        </is>
      </c>
      <c r="B31" s="14" t="inlineStr">
        <is>
          <t>Berücksichtigen Sie ausschließlich behördlich bescheinigte begünstigte Herstellungskosten. Bei fehlender Bescheinigung zeigt die Vorlage einen Prüfhinweis.</t>
        </is>
      </c>
    </row>
    <row r="32" ht="34" customHeight="1">
      <c r="A32" s="22" t="inlineStr">
        <is>
          <t>Jahresverlauf</t>
        </is>
      </c>
      <c r="B32" s="14" t="inlineStr">
        <is>
          <t>Wählen Sie oben eine Objekt-ID und erfassen Sie die Projektionsjahre. Die AfA-Sätze werden für die Modelljahre 2026 bis 2037 dargestellt.</t>
        </is>
      </c>
    </row>
    <row r="33" ht="34" customHeight="1">
      <c r="A33" s="22" t="inlineStr">
        <is>
          <t>Anlage V</t>
        </is>
      </c>
      <c r="B33" s="14" t="inlineStr">
        <is>
          <t>Werbungskosten, Mieteinnahmen und AfA sind im Einzelfall im Rahmen der Anlage V und der geltenden Nachweispflichten zu würdigen.</t>
        </is>
      </c>
    </row>
    <row r="34" ht="34" customHeight="1">
      <c r="A34" s="22" t="inlineStr">
        <is>
          <t>Eigennutzung</t>
        </is>
      </c>
      <c r="B34" s="14" t="inlineStr">
        <is>
          <t>Bei Eigennutzung kann § 10f EStG relevant sein. Diese Vorlage modelliert ausschließlich vermietete Immobilien.</t>
        </is>
      </c>
    </row>
    <row r="35" ht="34" customHeight="1">
      <c r="A35" s="22" t="inlineStr">
        <is>
          <t>Nachweise</t>
        </is>
      </c>
      <c r="B35" s="14" t="inlineStr">
        <is>
          <t>Bewahren Sie Kaufvertrag, Aufteilung, Rechnungen, Zahlungsnachweise und die Bescheinigung der Denkmalschutzbehörde nachvollziehbar auf.</t>
        </is>
      </c>
    </row>
    <row r="36" ht="34" customHeight="1">
      <c r="A36" s="22" t="inlineStr">
        <is>
          <t>Steuerberatung</t>
        </is>
      </c>
      <c r="B36" s="14" t="inlineStr">
        <is>
          <t>Lassen Sie die endgültige steuerliche Einordnung, Bemessungsgrundlage und Deklaration durch eine qualifizierte Steuerberatung prüfen.</t>
        </is>
      </c>
    </row>
  </sheetData>
  <mergeCells count="1"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2026-09-08T22:42:39Z</dcterms:created>
  <dcterms:modified xmlns:dcterms="http://purl.org/dc/terms/" xmlns:xsi="http://www.w3.org/2001/XMLSchema-instance" xsi:type="dcterms:W3CDTF">2026-09-08T22:42:39Z</dcterms:modified>
</cp:coreProperties>
</file>