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rsammlung" sheetId="1" state="visible" r:id="rId1"/>
    <sheet xmlns:r="http://schemas.openxmlformats.org/officeDocument/2006/relationships" name="Eigentümer" sheetId="2" state="visible" r:id="rId2"/>
    <sheet xmlns:r="http://schemas.openxmlformats.org/officeDocument/2006/relationships" name="Auswertung" sheetId="3" state="visible" r:id="rId3"/>
    <sheet xmlns:r="http://schemas.openxmlformats.org/officeDocument/2006/relationships" name="Anleitung" sheetId="4" state="visible" r:id="rId4"/>
  </sheets>
  <definedNames/>
  <calcPr calcId="124519" fullCalcOnLoad="1"/>
</workbook>
</file>

<file path=xl/styles.xml><?xml version="1.0" encoding="utf-8"?>
<styleSheet xmlns="http://schemas.openxmlformats.org/spreadsheetml/2006/main">
  <numFmts count="3">
    <numFmt numFmtId="164" formatCode="DD.MM.YYYY"/>
    <numFmt numFmtId="165" formatCode="HH:MM"/>
    <numFmt numFmtId="166" formatCode="0.0%"/>
  </numFmts>
  <fonts count="11">
    <font>
      <name val="Calibri"/>
      <family val="2"/>
      <color theme="1"/>
      <sz val="11"/>
      <scheme val="minor"/>
    </font>
    <font>
      <name val="Calibri"/>
      <b val="1"/>
      <color rgb="000F766E"/>
      <sz val="16"/>
    </font>
    <font>
      <name val="Calibri"/>
      <i val="1"/>
      <color rgb="006B7280"/>
      <sz val="9"/>
    </font>
    <font>
      <name val="Calibri"/>
      <color rgb="001F2937"/>
      <sz val="11"/>
    </font>
    <font>
      <name val="Calibri"/>
      <b val="1"/>
      <color rgb="001F2937"/>
      <sz val="11"/>
    </font>
    <font>
      <name val="Calibri"/>
      <b val="1"/>
      <color rgb="000F766E"/>
      <sz val="11"/>
    </font>
    <font>
      <name val="Calibri"/>
      <b val="1"/>
      <color rgb="00FFFFFF"/>
      <sz val="11"/>
    </font>
    <font>
      <name val="Calibri"/>
      <b val="1"/>
      <color rgb="001E293B"/>
      <sz val="16"/>
    </font>
    <font>
      <name val="Calibri"/>
      <b val="1"/>
      <color rgb="00C8102E"/>
      <sz val="12"/>
    </font>
    <font>
      <name val="Calibri"/>
      <b val="1"/>
      <color rgb="001E293B"/>
      <sz val="11"/>
    </font>
    <font>
      <name val="Calibri"/>
      <color rgb="001F2937"/>
      <sz val="10"/>
    </font>
  </fonts>
  <fills count="9">
    <fill>
      <patternFill/>
    </fill>
    <fill>
      <patternFill patternType="gray125"/>
    </fill>
    <fill>
      <patternFill patternType="solid">
        <fgColor rgb="00FFFBEB"/>
      </patternFill>
    </fill>
    <fill>
      <patternFill patternType="solid">
        <fgColor rgb="00F0FDFA"/>
      </patternFill>
    </fill>
    <fill>
      <patternFill patternType="solid">
        <fgColor rgb="00DCFCE7"/>
      </patternFill>
    </fill>
    <fill>
      <patternFill patternType="solid">
        <fgColor rgb="000F766E"/>
      </patternFill>
    </fill>
    <fill>
      <patternFill patternType="solid">
        <fgColor rgb="00FFFFFF"/>
      </patternFill>
    </fill>
    <fill>
      <patternFill patternType="solid">
        <fgColor rgb="001E293B"/>
      </patternFill>
    </fill>
    <fill>
      <patternFill patternType="solid">
        <fgColor rgb="00F8FAFC"/>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applyAlignment="1" pivotButton="0" quotePrefix="0" xfId="0">
      <alignment horizontal="left" vertical="center" wrapText="1"/>
    </xf>
    <xf numFmtId="0" fontId="3" fillId="0" borderId="1" applyAlignment="1" pivotButton="0" quotePrefix="0" xfId="0">
      <alignment horizontal="left" vertical="center" wrapText="1"/>
    </xf>
    <xf numFmtId="164" fontId="3" fillId="2" borderId="1" applyAlignment="1" pivotButton="0" quotePrefix="0" xfId="0">
      <alignment horizontal="center" vertical="center" wrapText="1"/>
    </xf>
    <xf numFmtId="165" fontId="3" fillId="2" borderId="1" applyAlignment="1" pivotButton="0" quotePrefix="0" xfId="0">
      <alignment horizontal="center" vertical="center" wrapText="1"/>
    </xf>
    <xf numFmtId="0" fontId="3" fillId="2" borderId="1" applyAlignment="1" pivotButton="0" quotePrefix="0" xfId="0">
      <alignment horizontal="left" vertical="center" wrapText="1"/>
    </xf>
    <xf numFmtId="166" fontId="3" fillId="2" borderId="1" applyAlignment="1" pivotButton="0" quotePrefix="0" xfId="0">
      <alignment horizontal="center" vertical="center" wrapText="1"/>
    </xf>
    <xf numFmtId="0" fontId="4" fillId="3" borderId="1" applyAlignment="1" pivotButton="0" quotePrefix="0" xfId="0">
      <alignment horizontal="left" vertical="center" wrapText="1"/>
    </xf>
    <xf numFmtId="0" fontId="5" fillId="0" borderId="1" applyAlignment="1" pivotButton="0" quotePrefix="0" xfId="0">
      <alignment horizontal="center" vertical="center" wrapText="1"/>
    </xf>
    <xf numFmtId="166" fontId="5" fillId="0" borderId="1" applyAlignment="1" pivotButton="0" quotePrefix="0" xfId="0">
      <alignment horizontal="center" vertical="center" wrapText="1"/>
    </xf>
    <xf numFmtId="0" fontId="5" fillId="4" borderId="1" applyAlignment="1" pivotButton="0" quotePrefix="0" xfId="0">
      <alignment horizontal="center" vertical="center" wrapText="1"/>
    </xf>
    <xf numFmtId="0" fontId="5" fillId="2" borderId="1" applyAlignment="1" pivotButton="0" quotePrefix="0" xfId="0">
      <alignment horizontal="center" vertical="center" wrapText="1"/>
    </xf>
    <xf numFmtId="0" fontId="6" fillId="5"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center" wrapText="1"/>
    </xf>
    <xf numFmtId="0" fontId="3" fillId="2"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6" borderId="1" applyAlignment="1" pivotButton="0" quotePrefix="0" xfId="0">
      <alignment horizontal="left" vertical="center" wrapText="1"/>
    </xf>
    <xf numFmtId="0" fontId="4" fillId="0" borderId="0" pivotButton="0" quotePrefix="0" xfId="0"/>
    <xf numFmtId="0" fontId="5" fillId="3" borderId="1" applyAlignment="1" pivotButton="0" quotePrefix="0" xfId="0">
      <alignment horizontal="center" vertical="center" wrapText="1"/>
    </xf>
    <xf numFmtId="0" fontId="7" fillId="0" borderId="0" pivotButton="0" quotePrefix="0" xfId="0"/>
    <xf numFmtId="0" fontId="8" fillId="0" borderId="0" pivotButton="0" quotePrefix="0" xfId="0"/>
    <xf numFmtId="0" fontId="6" fillId="7" borderId="1" applyAlignment="1" pivotButton="0" quotePrefix="0" xfId="0">
      <alignment horizontal="center" vertical="center" wrapText="1"/>
    </xf>
    <xf numFmtId="0" fontId="3" fillId="8" borderId="1" applyAlignment="1" pivotButton="0" quotePrefix="0" xfId="0">
      <alignment horizontal="left" vertical="center" wrapText="1"/>
    </xf>
    <xf numFmtId="0" fontId="9" fillId="0" borderId="1" applyAlignment="1" pivotButton="0" quotePrefix="0" xfId="0">
      <alignment horizontal="center" vertical="center" wrapText="1"/>
    </xf>
    <xf numFmtId="0" fontId="3" fillId="0" borderId="1" applyAlignment="1" pivotButton="0" quotePrefix="0" xfId="0">
      <alignment horizontal="center" vertical="center" wrapText="1"/>
    </xf>
    <xf numFmtId="166" fontId="9" fillId="0" borderId="1" applyAlignment="1" pivotButton="0" quotePrefix="0" xfId="0">
      <alignment horizontal="center" vertical="center" wrapText="1"/>
    </xf>
    <xf numFmtId="0" fontId="10" fillId="0" borderId="1" pivotButton="0" quotePrefix="0" xfId="0"/>
    <xf numFmtId="0" fontId="10" fillId="0" borderId="1" applyAlignment="1" pivotButton="0" quotePrefix="0" xfId="0">
      <alignment horizontal="center" vertical="center" wrapText="1"/>
    </xf>
    <xf numFmtId="0" fontId="5" fillId="3" borderId="1" applyAlignment="1" pivotButton="0" quotePrefix="0" xfId="0">
      <alignment horizontal="left" vertical="top" wrapText="1"/>
    </xf>
    <xf numFmtId="0" fontId="3" fillId="0" borderId="1" applyAlignment="1" pivotButton="0" quotePrefix="0" xfId="0">
      <alignment horizontal="left" vertical="top" wrapText="1"/>
    </xf>
  </cellXfs>
  <cellStyles count="1">
    <cellStyle name="Normal" xfId="0" builtinId="0" hidden="0"/>
  </cellStyles>
  <dxfs count="5">
    <dxf>
      <font>
        <name val="Calibri"/>
        <b val="1"/>
        <color rgb="0022C55E"/>
        <sz val="11"/>
      </font>
      <fill>
        <patternFill patternType="solid">
          <fgColor rgb="00DCFCE7"/>
        </patternFill>
      </fill>
    </dxf>
    <dxf>
      <font>
        <name val="Calibri"/>
        <b val="1"/>
        <color rgb="00DC2626"/>
        <sz val="11"/>
      </font>
      <fill>
        <patternFill patternType="solid">
          <fgColor rgb="00FEE2E2"/>
        </patternFill>
      </fill>
    </dxf>
    <dxf>
      <fill>
        <patternFill patternType="solid">
          <fgColor rgb="00FEE2E2"/>
        </patternFill>
      </fill>
    </dxf>
    <dxf>
      <fill>
        <patternFill patternType="solid">
          <fgColor rgb="00FFFBEB"/>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Anwesenheit nach MEA</a:t>
            </a:r>
          </a:p>
        </rich>
      </tx>
    </title>
    <plotArea>
      <doughnutChart>
        <varyColors val="1"/>
        <ser>
          <idx val="0"/>
          <order val="0"/>
          <tx>
            <strRef>
              <f>'Auswertung'!E4</f>
            </strRef>
          </tx>
          <spPr>
            <a:ln xmlns:a="http://schemas.openxmlformats.org/drawingml/2006/main">
              <a:prstDash val="solid"/>
            </a:ln>
          </spPr>
          <cat>
            <numRef>
              <f>'Auswertung'!$D$5:$D$7</f>
            </numRef>
          </cat>
          <val>
            <numRef>
              <f>'Auswertung'!$E$5:$E$7</f>
            </numRef>
          </val>
        </ser>
        <dLbls>
          <showVal val="1"/>
        </dLbls>
        <firstSliceAng val="0"/>
        <holeSize val="10"/>
      </doughnut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Abstimmungsergebnis</a:t>
            </a:r>
          </a:p>
        </rich>
      </tx>
    </title>
    <plotArea>
      <barChart>
        <barDir val="col"/>
        <grouping val="clustered"/>
        <ser>
          <idx val="0"/>
          <order val="0"/>
          <tx>
            <strRef>
              <f>'Auswertung'!E10</f>
            </strRef>
          </tx>
          <spPr>
            <a:solidFill xmlns:a="http://schemas.openxmlformats.org/drawingml/2006/main">
              <a:srgbClr val="0F766E"/>
            </a:solidFill>
            <a:ln xmlns:a="http://schemas.openxmlformats.org/drawingml/2006/main">
              <a:prstDash val="solid"/>
            </a:ln>
          </spPr>
          <cat>
            <numRef>
              <f>'Auswertung'!$D$11:$D$13</f>
            </numRef>
          </cat>
          <val>
            <numRef>
              <f>'Auswertung'!$E$11:$E$13</f>
            </numRef>
          </val>
        </ser>
        <dLbls>
          <showVal val="1"/>
        </dLbls>
        <gapWidth val="15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MEA je Eigentümer</a:t>
            </a:r>
          </a:p>
        </rich>
      </tx>
    </title>
    <plotArea>
      <barChart>
        <barDir val="bar"/>
        <grouping val="clustered"/>
        <ser>
          <idx val="0"/>
          <order val="0"/>
          <tx>
            <strRef>
              <f>'Auswertung'!E16</f>
            </strRef>
          </tx>
          <spPr>
            <a:solidFill xmlns:a="http://schemas.openxmlformats.org/drawingml/2006/main">
              <a:srgbClr val="14B8A6"/>
            </a:solidFill>
            <a:ln xmlns:a="http://schemas.openxmlformats.org/drawingml/2006/main">
              <a:prstDash val="solid"/>
            </a:ln>
          </spPr>
          <cat>
            <numRef>
              <f>'Auswertung'!$D$17:$D$26</f>
            </numRef>
          </cat>
          <val>
            <numRef>
              <f>'Auswertung'!$E$17:$E$26</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6</col>
      <colOff>0</colOff>
      <row>2</row>
      <rowOff>0</rowOff>
    </from>
    <ext cx="396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19</row>
      <rowOff>0</rowOff>
    </from>
    <ext cx="396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6</col>
      <colOff>0</colOff>
      <row>37</row>
      <rowOff>0</rowOff>
    </from>
    <ext cx="5040000" cy="432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B18"/>
  <sheetViews>
    <sheetView showGridLines="0" workbookViewId="0">
      <selection activeCell="A1" sqref="A1"/>
    </sheetView>
  </sheetViews>
  <sheetFormatPr baseColWidth="8" defaultRowHeight="15"/>
  <cols>
    <col width="48" customWidth="1" min="1" max="1"/>
    <col width="34" customWidth="1" min="2" max="2"/>
  </cols>
  <sheetData>
    <row r="1" ht="26" customHeight="1">
      <c r="A1" s="1" t="inlineStr">
        <is>
          <t>Beschlussfähigkeit der Eigentümerversammlung</t>
        </is>
      </c>
    </row>
    <row r="2" ht="44" customHeight="1">
      <c r="A2" s="2" t="inlineStr">
        <is>
          <t>Rechtlicher Hinweis: Nach dem WEG besteht grundsätzlich keine allgemeine Mindestanwesenheit für die Beschlussfähigkeit mehr. Diese Vorlage dokumentiert die Anwesenheit und berechnet Kennzahlen zur Information. Eine abweichende Regelung in Teilungserklärung, Gemeinschaftsordnung oder Satzung ist zu prüfen.</t>
        </is>
      </c>
    </row>
    <row r="3"/>
    <row r="4">
      <c r="A4" s="3" t="inlineStr">
        <is>
          <t>Versammlungsdatum</t>
        </is>
      </c>
      <c r="B4" s="4" t="n">
        <v>46188</v>
      </c>
    </row>
    <row r="5">
      <c r="A5" s="3" t="inlineStr">
        <is>
          <t>Beginn</t>
        </is>
      </c>
      <c r="B5" s="5" t="n">
        <v>0.75</v>
      </c>
    </row>
    <row r="6">
      <c r="A6" s="3" t="inlineStr">
        <is>
          <t>Ende</t>
        </is>
      </c>
      <c r="B6" s="5" t="n">
        <v>0.84375</v>
      </c>
    </row>
    <row r="7">
      <c r="A7" s="3" t="inlineStr">
        <is>
          <t>Objekt / WEG-Bezeichnung</t>
        </is>
      </c>
      <c r="B7" s="6" t="inlineStr">
        <is>
          <t>WEG Lindenallee – Wohnungseigentümergemeinschaft</t>
        </is>
      </c>
    </row>
    <row r="8">
      <c r="A8" s="3" t="inlineStr">
        <is>
          <t>Objektanschrift</t>
        </is>
      </c>
      <c r="B8" s="6" t="inlineStr">
        <is>
          <t>Lindenallee 7, 81371 München</t>
        </is>
      </c>
    </row>
    <row r="9">
      <c r="A9" s="3" t="inlineStr">
        <is>
          <t>Versammlungsort</t>
        </is>
      </c>
      <c r="B9" s="6" t="inlineStr">
        <is>
          <t>Gemeinschaftsraum, Lindenallee 7, München</t>
        </is>
      </c>
    </row>
    <row r="10">
      <c r="A10" s="3" t="inlineStr">
        <is>
          <t>Einberufen durch</t>
        </is>
      </c>
      <c r="B10" s="6" t="inlineStr">
        <is>
          <t>Hausverwaltung Schmidt &amp; Partner GmbH</t>
        </is>
      </c>
    </row>
    <row r="11">
      <c r="A11" s="3" t="inlineStr">
        <is>
          <t>Status der Versammlung</t>
        </is>
      </c>
      <c r="B11" s="6" t="inlineStr">
        <is>
          <t>Durchgeführt</t>
        </is>
      </c>
    </row>
    <row r="12">
      <c r="A12" s="3" t="inlineStr">
        <is>
          <t>Erforderlicher Anteil laut Gemeinschaftsordnung (%)</t>
        </is>
      </c>
      <c r="B12" s="7" t="n">
        <v>0.6</v>
      </c>
    </row>
    <row r="13">
      <c r="A13" s="8" t="inlineStr">
        <is>
          <t>Gesamt-MEA der Gemeinschaft</t>
        </is>
      </c>
      <c r="B13" s="9">
        <f>SUM(Eigentümer!E2:E11)</f>
        <v/>
      </c>
    </row>
    <row r="14">
      <c r="A14" s="8" t="inlineStr">
        <is>
          <t>Anwesende bzw. vertretene MEA</t>
        </is>
      </c>
      <c r="B14" s="9">
        <f>SUM(Eigentümer!J2:J11)</f>
        <v/>
      </c>
    </row>
    <row r="15">
      <c r="A15" s="8" t="inlineStr">
        <is>
          <t>Anwesenheitsquote (nach MEA)</t>
        </is>
      </c>
      <c r="B15" s="10">
        <f>IFERROR(B14/B13,0)</f>
        <v/>
      </c>
    </row>
    <row r="16">
      <c r="A16" s="8" t="inlineStr">
        <is>
          <t>Anzahl anwesender Eigentümer</t>
        </is>
      </c>
      <c r="B16" s="9">
        <f>COUNTIF(Eigentümer!H2:H11,"Ja")</f>
        <v/>
      </c>
    </row>
    <row r="17">
      <c r="A17" s="8" t="inlineStr">
        <is>
          <t>Bewertung der Quorumsvorgabe</t>
        </is>
      </c>
      <c r="B17" s="11">
        <f>IF(B15&gt;=B12,"Vorgabe erfüllt","Vorgabe nicht erfüllt")</f>
        <v/>
      </c>
    </row>
    <row r="18">
      <c r="A18" s="8" t="inlineStr">
        <is>
          <t>Hinweis zum WEG</t>
        </is>
      </c>
      <c r="B18" s="12">
        <f>IF(B12="","Keine individuelle Quorumsvorgabe eingetragen","Prüfung gemäß Gemeinschaftsordnung erforderlich")</f>
        <v/>
      </c>
    </row>
  </sheetData>
  <mergeCells count="2">
    <mergeCell ref="A1:B1"/>
    <mergeCell ref="A2:B2"/>
  </mergeCells>
  <conditionalFormatting sqref="B17">
    <cfRule type="expression" priority="1" dxfId="0" stopIfTrue="1">
      <formula>B15&gt;=B12</formula>
    </cfRule>
    <cfRule type="expression" priority="2" dxfId="1" stopIfTrue="1">
      <formula>B15&lt;B12</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3"/>
  <sheetViews>
    <sheetView showGridLines="0" workbookViewId="0">
      <selection activeCell="A1" sqref="A1"/>
    </sheetView>
  </sheetViews>
  <sheetFormatPr baseColWidth="8" defaultRowHeight="15"/>
  <cols>
    <col width="6" customWidth="1" min="1" max="1"/>
    <col width="22" customWidth="1" min="2" max="2"/>
    <col width="16" customWidth="1" min="3" max="3"/>
    <col width="34" customWidth="1" min="4" max="4"/>
    <col width="10" customWidth="1" min="5" max="5"/>
    <col width="10" customWidth="1" min="6" max="6"/>
    <col width="18" customWidth="1" min="7" max="7"/>
    <col width="12" customWidth="1" min="8" max="8"/>
    <col width="20" customWidth="1" min="9" max="9"/>
    <col width="16" customWidth="1" min="10" max="10"/>
    <col width="20" customWidth="1" min="11" max="11"/>
    <col width="28" customWidth="1" min="12" max="12"/>
  </cols>
  <sheetData>
    <row r="1" ht="30" customHeight="1">
      <c r="A1" s="13" t="inlineStr">
        <is>
          <t>Nr.</t>
        </is>
      </c>
      <c r="B1" s="13" t="inlineStr">
        <is>
          <t>Eigentümer</t>
        </is>
      </c>
      <c r="C1" s="13" t="inlineStr">
        <is>
          <t>Einheit</t>
        </is>
      </c>
      <c r="D1" s="13" t="inlineStr">
        <is>
          <t>Anschrift Einheit</t>
        </is>
      </c>
      <c r="E1" s="13" t="inlineStr">
        <is>
          <t>MEA</t>
        </is>
      </c>
      <c r="F1" s="13" t="inlineStr">
        <is>
          <t>Personen</t>
        </is>
      </c>
      <c r="G1" s="13" t="inlineStr">
        <is>
          <t>Teilnahme</t>
        </is>
      </c>
      <c r="H1" s="13" t="inlineStr">
        <is>
          <t>Anwesend?</t>
        </is>
      </c>
      <c r="I1" s="13" t="inlineStr">
        <is>
          <t>Vollmachtgeber</t>
        </is>
      </c>
      <c r="J1" s="13" t="inlineStr">
        <is>
          <t>Vertretene MEA</t>
        </is>
      </c>
      <c r="K1" s="13" t="inlineStr">
        <is>
          <t>Stimmstatus</t>
        </is>
      </c>
      <c r="L1" s="13" t="inlineStr">
        <is>
          <t>Bemerkung</t>
        </is>
      </c>
    </row>
    <row r="2">
      <c r="A2" s="14" t="n">
        <v>1</v>
      </c>
      <c r="B2" s="15" t="inlineStr">
        <is>
          <t>Thomas Becker</t>
        </is>
      </c>
      <c r="C2" s="15" t="inlineStr">
        <is>
          <t>Wohnung 01</t>
        </is>
      </c>
      <c r="D2" s="15" t="inlineStr">
        <is>
          <t>Hauptstraße 12, 10115 Berlin</t>
        </is>
      </c>
      <c r="E2" s="16" t="n">
        <v>125</v>
      </c>
      <c r="F2" s="16" t="n">
        <v>1</v>
      </c>
      <c r="G2" s="6" t="inlineStr">
        <is>
          <t>persönlich</t>
        </is>
      </c>
      <c r="H2" s="16" t="inlineStr">
        <is>
          <t>Ja</t>
        </is>
      </c>
      <c r="I2" s="6" t="inlineStr"/>
      <c r="J2" s="14">
        <f>IF(H2="Ja",E2,0)+SUMPRODUCT(($I$2:$I$11=B2)*($E$2:$E$11))</f>
        <v/>
      </c>
      <c r="K2" s="6" t="inlineStr">
        <is>
          <t>Ja</t>
        </is>
      </c>
      <c r="L2" s="6" t="inlineStr"/>
    </row>
    <row r="3">
      <c r="A3" s="17" t="n">
        <v>2</v>
      </c>
      <c r="B3" s="18" t="inlineStr">
        <is>
          <t>Sabine Müller</t>
        </is>
      </c>
      <c r="C3" s="18" t="inlineStr">
        <is>
          <t>Wohnung 02</t>
        </is>
      </c>
      <c r="D3" s="18" t="inlineStr">
        <is>
          <t>Lindenallee 7, 81371 München</t>
        </is>
      </c>
      <c r="E3" s="16" t="n">
        <v>118</v>
      </c>
      <c r="F3" s="16" t="n">
        <v>2</v>
      </c>
      <c r="G3" s="6" t="inlineStr">
        <is>
          <t>persönlich</t>
        </is>
      </c>
      <c r="H3" s="16" t="inlineStr">
        <is>
          <t>Ja</t>
        </is>
      </c>
      <c r="I3" s="6" t="inlineStr"/>
      <c r="J3" s="17">
        <f>IF(H3="Ja",E3,0)+SUMPRODUCT(($I$2:$I$11=B3)*($E$2:$E$11))</f>
        <v/>
      </c>
      <c r="K3" s="6" t="inlineStr">
        <is>
          <t>Ja</t>
        </is>
      </c>
      <c r="L3" s="6" t="inlineStr"/>
    </row>
    <row r="4">
      <c r="A4" s="14" t="n">
        <v>3</v>
      </c>
      <c r="B4" s="15" t="inlineStr">
        <is>
          <t>Andreas Schneider</t>
        </is>
      </c>
      <c r="C4" s="15" t="inlineStr">
        <is>
          <t>Wohnung 03</t>
        </is>
      </c>
      <c r="D4" s="15" t="inlineStr">
        <is>
          <t>Goethestraße 45, 20354 Hamburg</t>
        </is>
      </c>
      <c r="E4" s="16" t="n">
        <v>110</v>
      </c>
      <c r="F4" s="16" t="n">
        <v>1</v>
      </c>
      <c r="G4" s="6" t="inlineStr">
        <is>
          <t>Vollmacht</t>
        </is>
      </c>
      <c r="H4" s="16" t="inlineStr">
        <is>
          <t>Ja</t>
        </is>
      </c>
      <c r="I4" s="6" t="inlineStr">
        <is>
          <t>Thomas Becker</t>
        </is>
      </c>
      <c r="J4" s="14">
        <f>IF(H4="Ja",E4,0)+SUMPRODUCT(($I$2:$I$11=B4)*($E$2:$E$11))</f>
        <v/>
      </c>
      <c r="K4" s="6" t="inlineStr">
        <is>
          <t>Nein</t>
        </is>
      </c>
      <c r="L4" s="6" t="inlineStr">
        <is>
          <t>Vollmacht liegt vor</t>
        </is>
      </c>
    </row>
    <row r="5">
      <c r="A5" s="17" t="n">
        <v>4</v>
      </c>
      <c r="B5" s="18" t="inlineStr">
        <is>
          <t>Petra Wagner</t>
        </is>
      </c>
      <c r="C5" s="18" t="inlineStr">
        <is>
          <t>Wohnung 04</t>
        </is>
      </c>
      <c r="D5" s="18" t="inlineStr">
        <is>
          <t>Gartenstraße 18, 50667 Köln</t>
        </is>
      </c>
      <c r="E5" s="16" t="n">
        <v>105</v>
      </c>
      <c r="F5" s="16" t="n">
        <v>1</v>
      </c>
      <c r="G5" s="6" t="inlineStr">
        <is>
          <t>persönlich</t>
        </is>
      </c>
      <c r="H5" s="16" t="inlineStr">
        <is>
          <t>Ja</t>
        </is>
      </c>
      <c r="I5" s="6" t="inlineStr"/>
      <c r="J5" s="17">
        <f>IF(H5="Ja",E5,0)+SUMPRODUCT(($I$2:$I$11=B5)*($E$2:$E$11))</f>
        <v/>
      </c>
      <c r="K5" s="6" t="inlineStr">
        <is>
          <t>Ja</t>
        </is>
      </c>
      <c r="L5" s="6" t="inlineStr"/>
    </row>
    <row r="6">
      <c r="A6" s="14" t="n">
        <v>5</v>
      </c>
      <c r="B6" s="15" t="inlineStr">
        <is>
          <t>Michael Hoffmann</t>
        </is>
      </c>
      <c r="C6" s="15" t="inlineStr">
        <is>
          <t>Wohnung 05</t>
        </is>
      </c>
      <c r="D6" s="15" t="inlineStr">
        <is>
          <t>Bahnhofstraße 9, 60311 Frankfurt am Main</t>
        </is>
      </c>
      <c r="E6" s="16" t="n">
        <v>102</v>
      </c>
      <c r="F6" s="16" t="n">
        <v>1</v>
      </c>
      <c r="G6" s="6" t="inlineStr">
        <is>
          <t>nicht anwesend</t>
        </is>
      </c>
      <c r="H6" s="16" t="inlineStr">
        <is>
          <t>Nein</t>
        </is>
      </c>
      <c r="I6" s="6" t="inlineStr"/>
      <c r="J6" s="14">
        <f>IF(H6="Ja",E6,0)+SUMPRODUCT(($I$2:$I$11=B6)*($E$2:$E$11))</f>
        <v/>
      </c>
      <c r="K6" s="6" t="inlineStr">
        <is>
          <t>nicht abgestimmt</t>
        </is>
      </c>
      <c r="L6" s="6" t="inlineStr"/>
    </row>
    <row r="7">
      <c r="A7" s="17" t="n">
        <v>6</v>
      </c>
      <c r="B7" s="18" t="inlineStr">
        <is>
          <t>Julia Richter</t>
        </is>
      </c>
      <c r="C7" s="18" t="inlineStr">
        <is>
          <t>Wohnung 06</t>
        </is>
      </c>
      <c r="D7" s="18" t="inlineStr">
        <is>
          <t>Rosenweg 14, 70173 Stuttgart</t>
        </is>
      </c>
      <c r="E7" s="16" t="n">
        <v>95</v>
      </c>
      <c r="F7" s="16" t="n">
        <v>1</v>
      </c>
      <c r="G7" s="6" t="inlineStr">
        <is>
          <t>Vollmacht</t>
        </is>
      </c>
      <c r="H7" s="16" t="inlineStr">
        <is>
          <t>Ja</t>
        </is>
      </c>
      <c r="I7" s="6" t="inlineStr">
        <is>
          <t>Sabine Müller</t>
        </is>
      </c>
      <c r="J7" s="17">
        <f>IF(H7="Ja",E7,0)+SUMPRODUCT(($I$2:$I$11=B7)*($E$2:$E$11))</f>
        <v/>
      </c>
      <c r="K7" s="6" t="inlineStr">
        <is>
          <t>Enthaltung</t>
        </is>
      </c>
      <c r="L7" s="6" t="inlineStr">
        <is>
          <t>Vollmacht liegt vor</t>
        </is>
      </c>
    </row>
    <row r="8">
      <c r="A8" s="14" t="n">
        <v>7</v>
      </c>
      <c r="B8" s="15" t="inlineStr">
        <is>
          <t>Stefan Weber</t>
        </is>
      </c>
      <c r="C8" s="15" t="inlineStr">
        <is>
          <t>Wohnung 07</t>
        </is>
      </c>
      <c r="D8" s="15" t="inlineStr">
        <is>
          <t>Bismarckstraße 22, 40210 Düsseldorf</t>
        </is>
      </c>
      <c r="E8" s="16" t="n">
        <v>92</v>
      </c>
      <c r="F8" s="16" t="n">
        <v>1</v>
      </c>
      <c r="G8" s="6" t="inlineStr">
        <is>
          <t>persönlich</t>
        </is>
      </c>
      <c r="H8" s="16" t="inlineStr">
        <is>
          <t>Ja</t>
        </is>
      </c>
      <c r="I8" s="6" t="inlineStr"/>
      <c r="J8" s="14">
        <f>IF(H8="Ja",E8,0)+SUMPRODUCT(($I$2:$I$11=B8)*($E$2:$E$11))</f>
        <v/>
      </c>
      <c r="K8" s="6" t="inlineStr">
        <is>
          <t>Ja</t>
        </is>
      </c>
      <c r="L8" s="6" t="inlineStr"/>
    </row>
    <row r="9">
      <c r="A9" s="17" t="n">
        <v>8</v>
      </c>
      <c r="B9" s="18" t="inlineStr">
        <is>
          <t>Claudia Fischer</t>
        </is>
      </c>
      <c r="C9" s="18" t="inlineStr">
        <is>
          <t>Wohnung 08</t>
        </is>
      </c>
      <c r="D9" s="18" t="inlineStr">
        <is>
          <t>Karl-Liebknecht-Straße 31, 04107 Leipzig</t>
        </is>
      </c>
      <c r="E9" s="16" t="n">
        <v>88</v>
      </c>
      <c r="F9" s="16" t="n">
        <v>0</v>
      </c>
      <c r="G9" s="6" t="inlineStr">
        <is>
          <t>nicht anwesend</t>
        </is>
      </c>
      <c r="H9" s="16" t="inlineStr">
        <is>
          <t>Nein</t>
        </is>
      </c>
      <c r="I9" s="6" t="inlineStr"/>
      <c r="J9" s="17">
        <f>IF(H9="Ja",E9,0)+SUMPRODUCT(($I$2:$I$11=B9)*($E$2:$E$11))</f>
        <v/>
      </c>
      <c r="K9" s="6" t="inlineStr">
        <is>
          <t>nicht abgestimmt</t>
        </is>
      </c>
      <c r="L9" s="6" t="inlineStr">
        <is>
          <t>Entschuldigt</t>
        </is>
      </c>
    </row>
    <row r="10">
      <c r="A10" s="14" t="n">
        <v>9</v>
      </c>
      <c r="B10" s="15" t="inlineStr">
        <is>
          <t>Markus Bauer</t>
        </is>
      </c>
      <c r="C10" s="15" t="inlineStr">
        <is>
          <t>Wohnung 09</t>
        </is>
      </c>
      <c r="D10" s="15" t="inlineStr">
        <is>
          <t>Elbstraße 6, 01067 Dresden</t>
        </is>
      </c>
      <c r="E10" s="16" t="n">
        <v>85</v>
      </c>
      <c r="F10" s="16" t="n">
        <v>1</v>
      </c>
      <c r="G10" s="6" t="inlineStr">
        <is>
          <t>persönlich</t>
        </is>
      </c>
      <c r="H10" s="16" t="inlineStr">
        <is>
          <t>Ja</t>
        </is>
      </c>
      <c r="I10" s="6" t="inlineStr"/>
      <c r="J10" s="14">
        <f>IF(H10="Ja",E10,0)+SUMPRODUCT(($I$2:$I$11=B10)*($E$2:$E$11))</f>
        <v/>
      </c>
      <c r="K10" s="6" t="inlineStr">
        <is>
          <t>Nein</t>
        </is>
      </c>
      <c r="L10" s="6" t="inlineStr"/>
    </row>
    <row r="11">
      <c r="A11" s="17" t="n">
        <v>10</v>
      </c>
      <c r="B11" s="18" t="inlineStr">
        <is>
          <t>Nicole Schulz</t>
        </is>
      </c>
      <c r="C11" s="18" t="inlineStr">
        <is>
          <t>Wohnung 10</t>
        </is>
      </c>
      <c r="D11" s="18" t="inlineStr">
        <is>
          <t>Georgstraße 28, 30159 Hannover</t>
        </is>
      </c>
      <c r="E11" s="16" t="n">
        <v>80</v>
      </c>
      <c r="F11" s="16" t="n">
        <v>1</v>
      </c>
      <c r="G11" s="6" t="inlineStr">
        <is>
          <t>Vollmacht</t>
        </is>
      </c>
      <c r="H11" s="16" t="inlineStr">
        <is>
          <t>Ja</t>
        </is>
      </c>
      <c r="I11" s="6" t="inlineStr">
        <is>
          <t>Petra Wagner</t>
        </is>
      </c>
      <c r="J11" s="17">
        <f>IF(H11="Ja",E11,0)+SUMPRODUCT(($I$2:$I$11=B11)*($E$2:$E$11))</f>
        <v/>
      </c>
      <c r="K11" s="6" t="inlineStr">
        <is>
          <t>Ja</t>
        </is>
      </c>
      <c r="L11" s="6" t="inlineStr">
        <is>
          <t>Vollmacht liegt vor</t>
        </is>
      </c>
    </row>
    <row r="12"/>
    <row r="13">
      <c r="A13" s="19" t="inlineStr">
        <is>
          <t>Summen:</t>
        </is>
      </c>
      <c r="E13" s="20">
        <f>SUM(E2:E11)</f>
        <v/>
      </c>
      <c r="J13" s="20">
        <f>SUM(J2:J11)</f>
        <v/>
      </c>
    </row>
  </sheetData>
  <conditionalFormatting sqref="A2:L11">
    <cfRule type="expression" priority="1" dxfId="2" stopIfTrue="0">
      <formula>$G2="nicht anwesend"</formula>
    </cfRule>
    <cfRule type="expression" priority="2" dxfId="3" stopIfTrue="0">
      <formula>$G2="Vollmacht"</formula>
    </cfRule>
    <cfRule type="expression" priority="3" dxfId="4" stopIfTrue="0">
      <formula>$G2="persönlich"</formula>
    </cfRule>
  </conditionalFormatting>
  <dataValidations count="3">
    <dataValidation sqref="G2:G11" showErrorMessage="1" showInputMessage="1" allowBlank="1" type="list">
      <formula1>"persönlich,Vollmacht,nicht anwesend"</formula1>
    </dataValidation>
    <dataValidation sqref="H2:H11" showErrorMessage="1" showInputMessage="1" allowBlank="1" type="list">
      <formula1>"Ja,Nein"</formula1>
    </dataValidation>
    <dataValidation sqref="K2:K11" showErrorMessage="1" showInputMessage="1" allowBlank="1" type="list">
      <formula1>"Ja,Nein,Enthaltung,nicht abgestimmt"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42" customWidth="1" min="1" max="1"/>
    <col width="22" customWidth="1" min="2" max="2"/>
    <col width="30" customWidth="1" min="4" max="4"/>
    <col width="16" customWidth="1" min="5" max="5"/>
  </cols>
  <sheetData>
    <row r="1" ht="26" customHeight="1">
      <c r="A1" s="21" t="inlineStr">
        <is>
          <t>Auswertung der Eigentümerversammlung</t>
        </is>
      </c>
    </row>
    <row r="2"/>
    <row r="3">
      <c r="A3" s="22" t="inlineStr">
        <is>
          <t>Anwesenheit</t>
        </is>
      </c>
    </row>
    <row r="4">
      <c r="A4" s="23" t="inlineStr">
        <is>
          <t>Kennzahl</t>
        </is>
      </c>
      <c r="B4" s="23" t="inlineStr">
        <is>
          <t>Wert</t>
        </is>
      </c>
      <c r="D4" s="23" t="inlineStr">
        <is>
          <t>Teilnahme (MEA)</t>
        </is>
      </c>
      <c r="E4" s="23" t="inlineStr">
        <is>
          <t>MEA</t>
        </is>
      </c>
    </row>
    <row r="5">
      <c r="A5" s="24" t="inlineStr">
        <is>
          <t>Gesamtzahl Eigentümer</t>
        </is>
      </c>
      <c r="B5" s="25">
        <f>COUNTA(Eigentümer!B2:B11)</f>
        <v/>
      </c>
      <c r="D5" s="24" t="inlineStr">
        <is>
          <t>Persönlich anwesend</t>
        </is>
      </c>
      <c r="E5" s="26">
        <f>SUMIFS(Eigentümer!E2:E11,Eigentümer!G2:G11,"persönlich",Eigentümer!H2:H11,"Ja")</f>
        <v/>
      </c>
    </row>
    <row r="6">
      <c r="A6" s="18" t="inlineStr">
        <is>
          <t>Anwesende Eigentümer</t>
        </is>
      </c>
      <c r="B6" s="25">
        <f>COUNTIF(Eigentümer!H2:H11,"Ja")</f>
        <v/>
      </c>
      <c r="D6" s="18" t="inlineStr">
        <is>
          <t>Vertreten per Vollmacht</t>
        </is>
      </c>
      <c r="E6" s="26">
        <f>SUMIFS(Eigentümer!E2:E11,Eigentümer!G2:G11,"Vollmacht",Eigentümer!H2:H11,"Ja")</f>
        <v/>
      </c>
    </row>
    <row r="7">
      <c r="A7" s="24" t="inlineStr">
        <is>
          <t>Gesamt-MEA</t>
        </is>
      </c>
      <c r="B7" s="25">
        <f>SUM(Eigentümer!E2:E11)</f>
        <v/>
      </c>
      <c r="D7" s="24" t="inlineStr">
        <is>
          <t>Nicht anwesend</t>
        </is>
      </c>
      <c r="E7" s="26">
        <f>SUMIFS(Eigentümer!E2:E11,Eigentümer!H2:H11,"Nein")</f>
        <v/>
      </c>
    </row>
    <row r="8">
      <c r="A8" s="18" t="inlineStr">
        <is>
          <t>Anwesende/vertretene MEA</t>
        </is>
      </c>
      <c r="B8" s="25">
        <f>SUM(Eigentümer!J2:J11)</f>
        <v/>
      </c>
    </row>
    <row r="9">
      <c r="A9" s="24" t="inlineStr">
        <is>
          <t>Anwesenheitsquote nach Eigentümern</t>
        </is>
      </c>
      <c r="B9" s="27">
        <f>IFERROR(B6/B5,0)</f>
        <v/>
      </c>
    </row>
    <row r="10">
      <c r="A10" s="18" t="inlineStr">
        <is>
          <t>Anwesenheitsquote nach MEA</t>
        </is>
      </c>
      <c r="B10" s="27">
        <f>IFERROR(B8/B7,0)</f>
        <v/>
      </c>
      <c r="D10" s="23" t="inlineStr">
        <is>
          <t>Stimmverhalten</t>
        </is>
      </c>
      <c r="E10" s="23" t="inlineStr">
        <is>
          <t>Anzahl</t>
        </is>
      </c>
    </row>
    <row r="11">
      <c r="D11" s="3" t="inlineStr">
        <is>
          <t>Ja-Stimmen</t>
        </is>
      </c>
      <c r="E11" s="26">
        <f>B14</f>
        <v/>
      </c>
    </row>
    <row r="12">
      <c r="A12" s="22" t="inlineStr">
        <is>
          <t>Abstimmungsergebnis (Tagesordnungspunkt 1)</t>
        </is>
      </c>
      <c r="D12" s="3" t="inlineStr">
        <is>
          <t>Nein-Stimmen</t>
        </is>
      </c>
      <c r="E12" s="26">
        <f>B15</f>
        <v/>
      </c>
    </row>
    <row r="13">
      <c r="A13" s="23" t="inlineStr">
        <is>
          <t>Kennzahl</t>
        </is>
      </c>
      <c r="B13" s="23" t="inlineStr">
        <is>
          <t>Wert</t>
        </is>
      </c>
      <c r="D13" s="3" t="inlineStr">
        <is>
          <t>Enthaltungen</t>
        </is>
      </c>
      <c r="E13" s="26">
        <f>B16</f>
        <v/>
      </c>
    </row>
    <row r="14">
      <c r="A14" s="24" t="inlineStr">
        <is>
          <t>Ja-Stimmen</t>
        </is>
      </c>
      <c r="B14" s="25">
        <f>COUNTIF(Eigentümer!K2:K11,"Ja")</f>
        <v/>
      </c>
    </row>
    <row r="15">
      <c r="A15" s="18" t="inlineStr">
        <is>
          <t>Nein-Stimmen</t>
        </is>
      </c>
      <c r="B15" s="25">
        <f>COUNTIF(Eigentümer!K2:K11,"Nein")</f>
        <v/>
      </c>
    </row>
    <row r="16">
      <c r="A16" s="24" t="inlineStr">
        <is>
          <t>Enthaltungen</t>
        </is>
      </c>
      <c r="B16" s="25">
        <f>COUNTIF(Eigentümer!K2:K11,"Enthaltung")</f>
        <v/>
      </c>
      <c r="D16" s="23" t="inlineStr">
        <is>
          <t>Eigentümer</t>
        </is>
      </c>
      <c r="E16" s="23" t="inlineStr">
        <is>
          <t>MEA</t>
        </is>
      </c>
    </row>
    <row r="17">
      <c r="A17" s="18" t="inlineStr">
        <is>
          <t>Abstimmungsquote</t>
        </is>
      </c>
      <c r="B17" s="27">
        <f>IFERROR((B14+B15+B16)/B6,0)</f>
        <v/>
      </c>
      <c r="D17" s="28">
        <f>Eigentümer!B2</f>
        <v/>
      </c>
      <c r="E17" s="29">
        <f>Eigentümer!E2</f>
        <v/>
      </c>
    </row>
    <row r="18">
      <c r="A18" s="24" t="inlineStr">
        <is>
          <t>Mehrheitsstatus</t>
        </is>
      </c>
      <c r="B18" s="25">
        <f>IF(B14&gt;B15,"Mehr Ja-Stimmen","Keine Mehrheit der Ja-Stimmen")</f>
        <v/>
      </c>
      <c r="D18" s="28">
        <f>Eigentümer!B3</f>
        <v/>
      </c>
      <c r="E18" s="29">
        <f>Eigentümer!E3</f>
        <v/>
      </c>
    </row>
    <row r="19">
      <c r="D19" s="28">
        <f>Eigentümer!B4</f>
        <v/>
      </c>
      <c r="E19" s="29">
        <f>Eigentümer!E4</f>
        <v/>
      </c>
    </row>
    <row r="20">
      <c r="D20" s="28">
        <f>Eigentümer!B5</f>
        <v/>
      </c>
      <c r="E20" s="29">
        <f>Eigentümer!E5</f>
        <v/>
      </c>
    </row>
    <row r="21">
      <c r="D21" s="28">
        <f>Eigentümer!B6</f>
        <v/>
      </c>
      <c r="E21" s="29">
        <f>Eigentümer!E6</f>
        <v/>
      </c>
    </row>
    <row r="22">
      <c r="D22" s="28">
        <f>Eigentümer!B7</f>
        <v/>
      </c>
      <c r="E22" s="29">
        <f>Eigentümer!E7</f>
        <v/>
      </c>
    </row>
    <row r="23">
      <c r="D23" s="28">
        <f>Eigentümer!B8</f>
        <v/>
      </c>
      <c r="E23" s="29">
        <f>Eigentümer!E8</f>
        <v/>
      </c>
    </row>
    <row r="24">
      <c r="D24" s="28">
        <f>Eigentümer!B9</f>
        <v/>
      </c>
      <c r="E24" s="29">
        <f>Eigentümer!E9</f>
        <v/>
      </c>
    </row>
    <row r="25">
      <c r="D25" s="28">
        <f>Eigentümer!B10</f>
        <v/>
      </c>
      <c r="E25" s="29">
        <f>Eigentümer!E10</f>
        <v/>
      </c>
    </row>
    <row r="26">
      <c r="D26" s="28">
        <f>Eigentümer!B11</f>
        <v/>
      </c>
      <c r="E26" s="29">
        <f>Eigentümer!E11</f>
        <v/>
      </c>
    </row>
  </sheetData>
  <mergeCells count="1">
    <mergeCell ref="A1:E1"/>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C8"/>
  <sheetViews>
    <sheetView showGridLines="0" workbookViewId="0">
      <selection activeCell="A1" sqref="A1"/>
    </sheetView>
  </sheetViews>
  <sheetFormatPr baseColWidth="8" defaultRowHeight="15"/>
  <cols>
    <col width="4" customWidth="1" min="1" max="1"/>
    <col width="26" customWidth="1" min="2" max="2"/>
    <col width="90" customWidth="1" min="3" max="3"/>
  </cols>
  <sheetData>
    <row r="1" ht="26" customHeight="1">
      <c r="B1" s="1" t="inlineStr">
        <is>
          <t>Anleitung zur Vorlage „Beschlussfähigkeit Eigentümerversammlung"</t>
        </is>
      </c>
    </row>
    <row r="2"/>
    <row r="3" ht="70" customHeight="1">
      <c r="B3" s="30" t="inlineStr">
        <is>
          <t>Allgemein</t>
        </is>
      </c>
      <c r="C3" s="31" t="inlineStr">
        <is>
          <t>Diese Vorlage unterstützt Sie als Hausverwalter oder WEG-Verwalter bei der Dokumentation der Anwesenheit, der Vollmachten und der Abstimmungsergebnisse einer Eigentümerversammlung. Alle sichtbaren Berechnungen erfolgen automatisch.</t>
        </is>
      </c>
    </row>
    <row r="4" ht="70" customHeight="1">
      <c r="B4" s="30" t="inlineStr">
        <is>
          <t>Blatt „Versammlung"</t>
        </is>
      </c>
      <c r="C4" s="31" t="inlineStr">
        <is>
          <t>Tragen Sie hier die Kopfdaten der Versammlung ein (hellgelbe Zellen). Die Gesamt-MEA, die vertretenen MEA und die Anwesenheitsquote werden automatisch aus dem Blatt „Eigentümer" berechnet. Die Bewertung der optionalen Quorumsvorgabe sowie der Hinweis zum WEG erfolgen per Formel.</t>
        </is>
      </c>
    </row>
    <row r="5" ht="70" customHeight="1">
      <c r="B5" s="30" t="inlineStr">
        <is>
          <t>Blatt „Eigentümer"</t>
        </is>
      </c>
      <c r="C5" s="31" t="inlineStr">
        <is>
          <t>Erfassen Sie je Eigentümer die Einheit, die Anschrift, die Miteigentumsanteile (MEA), die Teilnahmeart (persönlich, Vollmacht, nicht anwesend) sowie Vollmachtgeber und Stimmstatus. Die vertretenen MEA werden per Formel ermittelt. Nutzen Sie die Dropdown-Listen in den Spalten „Teilnahme", „Anwesend?" und „Stimmstatus". Die Zeilen werden je nach Teilnahmeart farblich hervorgehoben (grün = anwesend, gelb = Vollmacht, rot = nicht anwesend).</t>
        </is>
      </c>
    </row>
    <row r="6" ht="70" customHeight="1">
      <c r="B6" s="30" t="inlineStr">
        <is>
          <t>Blatt „Auswertung"</t>
        </is>
      </c>
      <c r="C6" s="31" t="inlineStr">
        <is>
          <t>Hier finden Sie alle Kennzahlen zur Anwesenheit und zum Abstimmungsergebnis sowie drei Diagramme: ein Ringdiagramm zur Anwesenheit nach MEA, ein Säulendiagramm zum Stimmverhalten und ein Balkendiagramm der MEA je Eigentümer.</t>
        </is>
      </c>
    </row>
    <row r="7" ht="70" customHeight="1">
      <c r="B7" s="30" t="inlineStr">
        <is>
          <t>Rechtlicher Hinweis</t>
        </is>
      </c>
      <c r="C7" s="31" t="inlineStr">
        <is>
          <t>Nach dem WEG besteht grundsätzlich keine allgemeine Mindestanwesenheit für die Beschlussfähigkeit mehr. Prüfen Sie daher stets Teilungserklärung, Gemeinschaftsordnung oder Satzung Ihrer Gemeinschaft auf abweichende Regelungen. Diese Vorlage ersetzt keine Rechtsberatung.</t>
        </is>
      </c>
    </row>
    <row r="8" ht="70" customHeight="1">
      <c r="B8" s="30" t="inlineStr">
        <is>
          <t>Eingabezellen</t>
        </is>
      </c>
      <c r="C8" s="31" t="inlineStr">
        <is>
          <t>Alle hellgelb markierten Zellen (#FFFBEB) sind Eingabefelder. Überschreiben Sie keine Zellen mit Formeln (Ergebnis- und Kennzahlenfelder).</t>
        </is>
      </c>
    </row>
  </sheetData>
  <mergeCells count="1">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2026-08-01T18:20:20Z</dcterms:created>
  <dcterms:modified xmlns:dcterms="http://purl.org/dc/terms/" xmlns:xsi="http://www.w3.org/2001/XMLSchema-instance" xsi:type="dcterms:W3CDTF">2026-08-01T18:20:20Z</dcterms:modified>
</cp:coreProperties>
</file>