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innahmen" sheetId="1" state="visible" r:id="rId1"/>
    <sheet xmlns:r="http://schemas.openxmlformats.org/officeDocument/2006/relationships" name="Objekte" sheetId="2" state="visible" r:id="rId2"/>
    <sheet xmlns:r="http://schemas.openxmlformats.org/officeDocument/2006/relationships" name="Auswertung" sheetId="3" state="visible" r:id="rId3"/>
    <sheet xmlns:r="http://schemas.openxmlformats.org/officeDocument/2006/relationships" name="Anleitung" sheetId="4" state="visible" r:id="rId4"/>
  </sheets>
  <definedNames>
    <definedName name="_xlnm._FilterDatabase" localSheetId="0" hidden="1">'Einnahmen'!$A$3:$S$103</definedName>
    <definedName name="_xlnm._FilterDatabase" localSheetId="1" hidden="1">'Objekte'!$A$3:$J$103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.MM.YYYY"/>
    <numFmt numFmtId="165" formatCode="#,##0.00\ &quot;€&quot;"/>
    <numFmt numFmtId="166" formatCode="00000"/>
  </numFmts>
  <fonts count="5">
    <font>
      <name val="Calibri"/>
      <family val="2"/>
      <color theme="1"/>
      <sz val="11"/>
      <scheme val="minor"/>
    </font>
    <font>
      <name val="Arial"/>
      <b val="1"/>
      <color rgb="00FFFFFF"/>
      <sz val="14"/>
    </font>
    <font>
      <name val="Arial"/>
      <color rgb="001F2937"/>
      <sz val="10"/>
    </font>
    <font>
      <name val="Arial"/>
      <b val="1"/>
      <color rgb="00FFFFFF"/>
      <sz val="11"/>
    </font>
    <font>
      <name val="Arial"/>
      <b val="1"/>
      <color rgb="001F2937"/>
      <sz val="10"/>
    </font>
  </fonts>
  <fills count="7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FFFBEB"/>
      </patternFill>
    </fill>
    <fill>
      <patternFill patternType="solid">
        <fgColor rgb="00F0FDFA"/>
      </patternFill>
    </fill>
    <fill>
      <patternFill patternType="solid">
        <fgColor rgb="00FFFFFF"/>
      </patternFill>
    </fill>
    <fill>
      <patternFill patternType="solid">
        <fgColor rgb="0014B8A6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center" vertical="center" wrapText="1"/>
    </xf>
    <xf numFmtId="164" fontId="2" fillId="3" borderId="1" applyAlignment="1" pivotButton="0" quotePrefix="0" xfId="0">
      <alignment horizontal="center" vertical="center" wrapText="1"/>
    </xf>
    <xf numFmtId="1" fontId="2" fillId="4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left" vertical="center" wrapText="1"/>
    </xf>
    <xf numFmtId="165" fontId="2" fillId="3" borderId="1" applyAlignment="1" pivotButton="0" quotePrefix="0" xfId="0">
      <alignment horizontal="left" vertical="center" wrapText="1"/>
    </xf>
    <xf numFmtId="165" fontId="2" fillId="4" borderId="1" applyAlignment="1" pivotButton="0" quotePrefix="0" xfId="0">
      <alignment horizontal="left" vertical="center" wrapText="1"/>
    </xf>
    <xf numFmtId="0" fontId="2" fillId="4" borderId="1" applyAlignment="1" pivotButton="0" quotePrefix="0" xfId="0">
      <alignment horizontal="center" vertical="center" wrapText="1"/>
    </xf>
    <xf numFmtId="1" fontId="2" fillId="5" borderId="1" applyAlignment="1" pivotButton="0" quotePrefix="0" xfId="0">
      <alignment horizontal="center" vertical="center" wrapText="1"/>
    </xf>
    <xf numFmtId="0" fontId="2" fillId="5" borderId="1" applyAlignment="1" pivotButton="0" quotePrefix="0" xfId="0">
      <alignment horizontal="left" vertical="center" wrapText="1"/>
    </xf>
    <xf numFmtId="165" fontId="2" fillId="5" borderId="1" applyAlignment="1" pivotButton="0" quotePrefix="0" xfId="0">
      <alignment horizontal="left" vertical="center" wrapText="1"/>
    </xf>
    <xf numFmtId="0" fontId="2" fillId="5" borderId="1" applyAlignment="1" pivotButton="0" quotePrefix="0" xfId="0">
      <alignment horizontal="center" vertical="center" wrapText="1"/>
    </xf>
    <xf numFmtId="166" fontId="2" fillId="3" borderId="1" applyAlignment="1" pivotButton="0" quotePrefix="0" xfId="0">
      <alignment horizontal="center" vertical="center" wrapText="1"/>
    </xf>
    <xf numFmtId="4" fontId="2" fillId="3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1" fontId="4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165" fontId="2" fillId="4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center" wrapText="1"/>
    </xf>
    <xf numFmtId="165" fontId="2" fillId="5" borderId="1" applyAlignment="1" pivotButton="0" quotePrefix="0" xfId="0">
      <alignment horizontal="right" vertical="center"/>
    </xf>
    <xf numFmtId="0" fontId="2" fillId="5" borderId="1" applyAlignment="1" pivotButton="0" quotePrefix="0" xfId="0">
      <alignment horizontal="right" vertical="center"/>
    </xf>
    <xf numFmtId="10" fontId="2" fillId="4" borderId="1" applyAlignment="1" pivotButton="0" quotePrefix="0" xfId="0">
      <alignment horizontal="right" vertical="center"/>
    </xf>
    <xf numFmtId="164" fontId="2" fillId="4" borderId="1" applyAlignment="1" pivotButton="0" quotePrefix="0" xfId="0">
      <alignment horizontal="right" vertical="center"/>
    </xf>
    <xf numFmtId="164" fontId="2" fillId="5" borderId="1" applyAlignment="1" pivotButton="0" quotePrefix="0" xfId="0">
      <alignment horizontal="right" vertical="center"/>
    </xf>
    <xf numFmtId="0" fontId="3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dxfs count="2">
    <dxf>
      <font>
        <name val="Arial"/>
        <b val="1"/>
        <color rgb="00FFFFFF"/>
        <sz val="10"/>
      </font>
      <fill>
        <patternFill patternType="solid">
          <fgColor rgb="00DC2626"/>
        </patternFill>
      </fill>
    </dxf>
    <dxf>
      <font>
        <name val="Arial"/>
        <b val="1"/>
        <color rgb="00FFFFFF"/>
        <sz val="10"/>
      </font>
      <fill>
        <patternFill patternType="solid">
          <fgColor rgb="0022C55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Einnahmen nach Einnahmenart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'Auswertung'!E5</f>
            </strRef>
          </tx>
          <spPr>
            <a:solidFill xmlns:a="http://schemas.openxmlformats.org/drawingml/2006/main">
              <a:srgbClr val="0F766E"/>
            </a:solidFill>
            <a:ln xmlns:a="http://schemas.openxmlformats.org/drawingml/2006/main">
              <a:solidFill>
                <a:srgbClr val="0F766E"/>
              </a:solidFill>
              <a:prstDash val="solid"/>
            </a:ln>
          </spPr>
          <cat>
            <numRef>
              <f>'Auswertung'!$D$6:$D$11</f>
            </numRef>
          </cat>
          <val>
            <numRef>
              <f>'Auswertung'!$E$6:$E$11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Einnahmenart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Betrag in €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Monatliche Gesamteinnahmen</a:t>
            </a:r>
          </a:p>
        </rich>
      </tx>
    </title>
    <plotArea>
      <lineChart>
        <grouping val="standard"/>
        <ser>
          <idx val="0"/>
          <order val="0"/>
          <tx>
            <strRef>
              <f>'Auswertung'!B17</f>
            </strRef>
          </tx>
          <spPr>
            <a:ln xmlns:a="http://schemas.openxmlformats.org/drawingml/2006/main" w="28575">
              <a:solidFill>
                <a:srgbClr val="14B8A6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'Auswertung'!$A$18:$A$29</f>
            </numRef>
          </cat>
          <val>
            <numRef>
              <f>'Auswertung'!$B$18:$B$29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Monat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Betrag in €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Verteilung der Einnahmenarten</a:t>
            </a:r>
          </a:p>
        </rich>
      </tx>
    </title>
    <plotArea>
      <pieChart>
        <varyColors val="1"/>
        <ser>
          <idx val="0"/>
          <order val="0"/>
          <tx>
            <strRef>
              <f>'Auswertung'!E5</f>
            </strRef>
          </tx>
          <spPr>
            <a:ln xmlns:a="http://schemas.openxmlformats.org/drawingml/2006/main">
              <a:solidFill>
                <a:srgbClr val="FFFFFF"/>
              </a:solidFill>
              <a:prstDash val="solid"/>
            </a:ln>
          </spPr>
          <cat>
            <numRef>
              <f>'Auswertung'!$D$6:$D$11</f>
            </numRef>
          </cat>
          <val>
            <numRef>
              <f>'Auswertung'!$E$6:$E$11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6</col>
      <colOff>0</colOff>
      <row>3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6</col>
      <colOff>0</colOff>
      <row>19</row>
      <rowOff>0</rowOff>
    </from>
    <ext cx="576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6</col>
      <colOff>0</colOff>
      <row>35</row>
      <rowOff>0</rowOff>
    </from>
    <ext cx="5760000" cy="28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0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25" customWidth="1" min="4" max="4"/>
    <col width="20" customWidth="1" min="5" max="5"/>
    <col width="25" customWidth="1" min="6" max="6"/>
    <col width="22" customWidth="1" min="7" max="7"/>
    <col width="27" customWidth="1" min="8" max="8"/>
    <col width="18" customWidth="1" min="9" max="9"/>
    <col width="18" customWidth="1" min="10" max="10"/>
    <col width="15" customWidth="1" min="11" max="11"/>
    <col width="21" customWidth="1" min="12" max="12"/>
    <col width="24" customWidth="1" min="13" max="13"/>
    <col width="17" customWidth="1" min="14" max="14"/>
    <col width="15" customWidth="1" min="15" max="15"/>
    <col width="15" customWidth="1" min="16" max="16"/>
    <col width="16" customWidth="1" min="17" max="17"/>
    <col width="28" customWidth="1" min="18" max="18"/>
    <col width="25" customWidth="1" min="19" max="19"/>
  </cols>
  <sheetData>
    <row r="1" ht="26" customHeight="1">
      <c r="A1" s="1" t="inlineStr">
        <is>
          <t>Anlage V – Einnahmen aus Vermietung und Verpachtung</t>
        </is>
      </c>
    </row>
    <row r="2">
      <c r="A2" s="2" t="inlineStr">
        <is>
          <t>Erfassen Sie jede Einnahme einzeln. Gelb markierte Zellen sind Eingabefelder.</t>
        </is>
      </c>
    </row>
    <row r="3">
      <c r="A3" s="3" t="inlineStr">
        <is>
          <t>Buchungsdatum</t>
        </is>
      </c>
      <c r="B3" s="3" t="inlineStr">
        <is>
          <t>Steuerjahr</t>
        </is>
      </c>
      <c r="C3" s="3" t="inlineStr">
        <is>
          <t>Objekt-ID</t>
        </is>
      </c>
      <c r="D3" s="3" t="inlineStr">
        <is>
          <t>Objektadresse</t>
        </is>
      </c>
      <c r="E3" s="3" t="inlineStr">
        <is>
          <t>Stadt</t>
        </is>
      </c>
      <c r="F3" s="3" t="inlineStr">
        <is>
          <t>Mieter / Vertragspartner</t>
        </is>
      </c>
      <c r="G3" s="3" t="inlineStr">
        <is>
          <t>Mietobjekt / Einheit</t>
        </is>
      </c>
      <c r="H3" s="3" t="inlineStr">
        <is>
          <t>Einnahmenart</t>
        </is>
      </c>
      <c r="I3" s="3" t="inlineStr">
        <is>
          <t>Abrechnungszeitraum von</t>
        </is>
      </c>
      <c r="J3" s="3" t="inlineStr">
        <is>
          <t>Abrechnungszeitraum bis</t>
        </is>
      </c>
      <c r="K3" s="3" t="inlineStr">
        <is>
          <t>Netto-Betrag</t>
        </is>
      </c>
      <c r="L3" s="3" t="inlineStr">
        <is>
          <t>Umlagefähige Nebenkosten</t>
        </is>
      </c>
      <c r="M3" s="3" t="inlineStr">
        <is>
          <t>Nicht umlagefähige Einnahmen</t>
        </is>
      </c>
      <c r="N3" s="3" t="inlineStr">
        <is>
          <t>Gesamteinnahmen</t>
        </is>
      </c>
      <c r="O3" s="3" t="inlineStr">
        <is>
          <t>Zahlungsstatus</t>
        </is>
      </c>
      <c r="P3" s="3" t="inlineStr">
        <is>
          <t>Zahlungseingang</t>
        </is>
      </c>
      <c r="Q3" s="3" t="inlineStr">
        <is>
          <t>Belegnummer</t>
        </is>
      </c>
      <c r="R3" s="3" t="inlineStr">
        <is>
          <t>Bemerkung</t>
        </is>
      </c>
      <c r="S3" s="3" t="inlineStr">
        <is>
          <t>Prüfstatus</t>
        </is>
      </c>
    </row>
    <row r="4">
      <c r="A4" s="4" t="n">
        <v>46027</v>
      </c>
      <c r="B4" s="5">
        <f>IF('Einnahmen'!A4="","",YEAR('Einnahmen'!A4))</f>
        <v/>
      </c>
      <c r="C4" s="6" t="inlineStr">
        <is>
          <t>O-001</t>
        </is>
      </c>
      <c r="D4" s="7">
        <f>IF('Einnahmen'!C4="","",IFERROR(VLOOKUP('Einnahmen'!C4,'Objekte'!$A$4:$D$103,2,FALSE),"Objekt nicht gefunden"))</f>
        <v/>
      </c>
      <c r="E4" s="8" t="inlineStr">
        <is>
          <t>Berlin</t>
        </is>
      </c>
      <c r="F4" s="8" t="inlineStr">
        <is>
          <t>Thomas Becker</t>
        </is>
      </c>
      <c r="G4" s="8" t="inlineStr">
        <is>
          <t>Wohnung 1.OG</t>
        </is>
      </c>
      <c r="H4" s="6" t="inlineStr">
        <is>
          <t>Kaltmiete</t>
        </is>
      </c>
      <c r="I4" s="4" t="n">
        <v>46023</v>
      </c>
      <c r="J4" s="4" t="n">
        <v>46053</v>
      </c>
      <c r="K4" s="9" t="n">
        <v>850</v>
      </c>
      <c r="L4" s="9" t="n">
        <v>0</v>
      </c>
      <c r="M4" s="9" t="n">
        <v>0</v>
      </c>
      <c r="N4" s="10">
        <f>IF(COUNTA('Einnahmen'!K4:M4)=0,"",SUM('Einnahmen'!K4:M4))</f>
        <v/>
      </c>
      <c r="O4" s="6" t="inlineStr">
        <is>
          <t>Bezahlt</t>
        </is>
      </c>
      <c r="P4" s="4" t="n">
        <v>46027</v>
      </c>
      <c r="Q4" s="6" t="inlineStr">
        <is>
          <t>M-2026-001</t>
        </is>
      </c>
      <c r="R4" s="8" t="inlineStr">
        <is>
          <t>Monatsmiete Januar</t>
        </is>
      </c>
      <c r="S4" s="11">
        <f>IF('Einnahmen'!N4="","",IF('Einnahmen'!N4=0,"Prüfen",IF('Einnahmen'!O4="Offen","Offener Zahlungseingang","OK")))</f>
        <v/>
      </c>
    </row>
    <row r="5">
      <c r="A5" s="4" t="n">
        <v>46027</v>
      </c>
      <c r="B5" s="12">
        <f>IF('Einnahmen'!A5="","",YEAR('Einnahmen'!A5))</f>
        <v/>
      </c>
      <c r="C5" s="6" t="inlineStr">
        <is>
          <t>O-001</t>
        </is>
      </c>
      <c r="D5" s="13">
        <f>IF('Einnahmen'!C5="","",IFERROR(VLOOKUP('Einnahmen'!C5,'Objekte'!$A$4:$D$103,2,FALSE),"Objekt nicht gefunden"))</f>
        <v/>
      </c>
      <c r="E5" s="8" t="inlineStr">
        <is>
          <t>Berlin</t>
        </is>
      </c>
      <c r="F5" s="8" t="inlineStr">
        <is>
          <t>Thomas Becker</t>
        </is>
      </c>
      <c r="G5" s="8" t="inlineStr">
        <is>
          <t>Wohnung 1.OG</t>
        </is>
      </c>
      <c r="H5" s="6" t="inlineStr">
        <is>
          <t>Nebenkostenvorauszahlung</t>
        </is>
      </c>
      <c r="I5" s="4" t="n">
        <v>46023</v>
      </c>
      <c r="J5" s="4" t="n">
        <v>46053</v>
      </c>
      <c r="K5" s="9" t="n">
        <v>0</v>
      </c>
      <c r="L5" s="9" t="n">
        <v>220</v>
      </c>
      <c r="M5" s="9" t="n">
        <v>0</v>
      </c>
      <c r="N5" s="14">
        <f>IF(COUNTA('Einnahmen'!K5:M5)=0,"",SUM('Einnahmen'!K5:M5))</f>
        <v/>
      </c>
      <c r="O5" s="6" t="inlineStr">
        <is>
          <t>Bezahlt</t>
        </is>
      </c>
      <c r="P5" s="4" t="n">
        <v>46027</v>
      </c>
      <c r="Q5" s="6" t="inlineStr">
        <is>
          <t>NK-2026-001</t>
        </is>
      </c>
      <c r="R5" s="8" t="inlineStr">
        <is>
          <t>Vorauszahlung Januar</t>
        </is>
      </c>
      <c r="S5" s="15">
        <f>IF('Einnahmen'!N5="","",IF('Einnahmen'!N5=0,"Prüfen",IF('Einnahmen'!O5="Offen","Offener Zahlungseingang","OK")))</f>
        <v/>
      </c>
    </row>
    <row r="6">
      <c r="A6" s="4" t="n">
        <v>46056</v>
      </c>
      <c r="B6" s="5">
        <f>IF('Einnahmen'!A6="","",YEAR('Einnahmen'!A6))</f>
        <v/>
      </c>
      <c r="C6" s="6" t="inlineStr">
        <is>
          <t>O-002</t>
        </is>
      </c>
      <c r="D6" s="7">
        <f>IF('Einnahmen'!C6="","",IFERROR(VLOOKUP('Einnahmen'!C6,'Objekte'!$A$4:$D$103,2,FALSE),"Objekt nicht gefunden"))</f>
        <v/>
      </c>
      <c r="E6" s="8" t="inlineStr">
        <is>
          <t>München</t>
        </is>
      </c>
      <c r="F6" s="8" t="inlineStr">
        <is>
          <t>Sabine Müller</t>
        </is>
      </c>
      <c r="G6" s="8" t="inlineStr">
        <is>
          <t>Wohnung EG</t>
        </is>
      </c>
      <c r="H6" s="6" t="inlineStr">
        <is>
          <t>Kaltmiete</t>
        </is>
      </c>
      <c r="I6" s="4" t="n">
        <v>46054</v>
      </c>
      <c r="J6" s="4" t="n">
        <v>46081</v>
      </c>
      <c r="K6" s="9" t="n">
        <v>1120</v>
      </c>
      <c r="L6" s="9" t="n">
        <v>0</v>
      </c>
      <c r="M6" s="9" t="n">
        <v>0</v>
      </c>
      <c r="N6" s="10">
        <f>IF(COUNTA('Einnahmen'!K6:M6)=0,"",SUM('Einnahmen'!K6:M6))</f>
        <v/>
      </c>
      <c r="O6" s="6" t="inlineStr">
        <is>
          <t>Bezahlt</t>
        </is>
      </c>
      <c r="P6" s="4" t="n">
        <v>46056</v>
      </c>
      <c r="Q6" s="6" t="inlineStr">
        <is>
          <t>M-2026-002</t>
        </is>
      </c>
      <c r="R6" s="8" t="inlineStr">
        <is>
          <t>Monatsmiete Februar</t>
        </is>
      </c>
      <c r="S6" s="11">
        <f>IF('Einnahmen'!N6="","",IF('Einnahmen'!N6=0,"Prüfen",IF('Einnahmen'!O6="Offen","Offener Zahlungseingang","OK")))</f>
        <v/>
      </c>
    </row>
    <row r="7">
      <c r="A7" s="4" t="n">
        <v>46056</v>
      </c>
      <c r="B7" s="12">
        <f>IF('Einnahmen'!A7="","",YEAR('Einnahmen'!A7))</f>
        <v/>
      </c>
      <c r="C7" s="6" t="inlineStr">
        <is>
          <t>O-002</t>
        </is>
      </c>
      <c r="D7" s="13">
        <f>IF('Einnahmen'!C7="","",IFERROR(VLOOKUP('Einnahmen'!C7,'Objekte'!$A$4:$D$103,2,FALSE),"Objekt nicht gefunden"))</f>
        <v/>
      </c>
      <c r="E7" s="8" t="inlineStr">
        <is>
          <t>München</t>
        </is>
      </c>
      <c r="F7" s="8" t="inlineStr">
        <is>
          <t>Sabine Müller</t>
        </is>
      </c>
      <c r="G7" s="8" t="inlineStr">
        <is>
          <t>Wohnung EG</t>
        </is>
      </c>
      <c r="H7" s="6" t="inlineStr">
        <is>
          <t>Garagenmiete</t>
        </is>
      </c>
      <c r="I7" s="4" t="n">
        <v>46054</v>
      </c>
      <c r="J7" s="4" t="n">
        <v>46081</v>
      </c>
      <c r="K7" s="9" t="n">
        <v>90</v>
      </c>
      <c r="L7" s="9" t="n">
        <v>0</v>
      </c>
      <c r="M7" s="9" t="n">
        <v>0</v>
      </c>
      <c r="N7" s="14">
        <f>IF(COUNTA('Einnahmen'!K7:M7)=0,"",SUM('Einnahmen'!K7:M7))</f>
        <v/>
      </c>
      <c r="O7" s="6" t="inlineStr">
        <is>
          <t>Offen</t>
        </is>
      </c>
      <c r="P7" s="4" t="n"/>
      <c r="Q7" s="6" t="inlineStr">
        <is>
          <t>G-2026-002</t>
        </is>
      </c>
      <c r="R7" s="8" t="inlineStr">
        <is>
          <t>Garagenmiete Februar</t>
        </is>
      </c>
      <c r="S7" s="15">
        <f>IF('Einnahmen'!N7="","",IF('Einnahmen'!N7=0,"Prüfen",IF('Einnahmen'!O7="Offen","Offener Zahlungseingang","OK")))</f>
        <v/>
      </c>
    </row>
    <row r="8">
      <c r="A8" s="4" t="n">
        <v>46085</v>
      </c>
      <c r="B8" s="5">
        <f>IF('Einnahmen'!A8="","",YEAR('Einnahmen'!A8))</f>
        <v/>
      </c>
      <c r="C8" s="6" t="inlineStr">
        <is>
          <t>O-003</t>
        </is>
      </c>
      <c r="D8" s="7">
        <f>IF('Einnahmen'!C8="","",IFERROR(VLOOKUP('Einnahmen'!C8,'Objekte'!$A$4:$D$103,2,FALSE),"Objekt nicht gefunden"))</f>
        <v/>
      </c>
      <c r="E8" s="8" t="inlineStr">
        <is>
          <t>Hamburg</t>
        </is>
      </c>
      <c r="F8" s="8" t="inlineStr">
        <is>
          <t>Andreas Schneider</t>
        </is>
      </c>
      <c r="G8" s="8" t="inlineStr">
        <is>
          <t>Wohnung 2.OG</t>
        </is>
      </c>
      <c r="H8" s="6" t="inlineStr">
        <is>
          <t>Kaltmiete</t>
        </is>
      </c>
      <c r="I8" s="4" t="n">
        <v>46082</v>
      </c>
      <c r="J8" s="4" t="n">
        <v>46112</v>
      </c>
      <c r="K8" s="9" t="n">
        <v>980</v>
      </c>
      <c r="L8" s="9" t="n">
        <v>0</v>
      </c>
      <c r="M8" s="9" t="n">
        <v>0</v>
      </c>
      <c r="N8" s="10">
        <f>IF(COUNTA('Einnahmen'!K8:M8)=0,"",SUM('Einnahmen'!K8:M8))</f>
        <v/>
      </c>
      <c r="O8" s="6" t="inlineStr">
        <is>
          <t>Bezahlt</t>
        </is>
      </c>
      <c r="P8" s="4" t="n">
        <v>46085</v>
      </c>
      <c r="Q8" s="6" t="inlineStr">
        <is>
          <t>M-2026-003</t>
        </is>
      </c>
      <c r="R8" s="8" t="inlineStr">
        <is>
          <t>Monatsmiete März</t>
        </is>
      </c>
      <c r="S8" s="11">
        <f>IF('Einnahmen'!N8="","",IF('Einnahmen'!N8=0,"Prüfen",IF('Einnahmen'!O8="Offen","Offener Zahlungseingang","OK")))</f>
        <v/>
      </c>
    </row>
    <row r="9">
      <c r="A9" s="4" t="n">
        <v>46118</v>
      </c>
      <c r="B9" s="12">
        <f>IF('Einnahmen'!A9="","",YEAR('Einnahmen'!A9))</f>
        <v/>
      </c>
      <c r="C9" s="6" t="inlineStr">
        <is>
          <t>O-004</t>
        </is>
      </c>
      <c r="D9" s="13">
        <f>IF('Einnahmen'!C9="","",IFERROR(VLOOKUP('Einnahmen'!C9,'Objekte'!$A$4:$D$103,2,FALSE),"Objekt nicht gefunden"))</f>
        <v/>
      </c>
      <c r="E9" s="8" t="inlineStr">
        <is>
          <t>Köln</t>
        </is>
      </c>
      <c r="F9" s="8" t="inlineStr">
        <is>
          <t>Petra Wagner</t>
        </is>
      </c>
      <c r="G9" s="8" t="inlineStr">
        <is>
          <t>Wohnung 3.OG</t>
        </is>
      </c>
      <c r="H9" s="6" t="inlineStr">
        <is>
          <t>Nebenkostenvorauszahlung</t>
        </is>
      </c>
      <c r="I9" s="4" t="n">
        <v>46113</v>
      </c>
      <c r="J9" s="4" t="n">
        <v>46142</v>
      </c>
      <c r="K9" s="9" t="n">
        <v>0</v>
      </c>
      <c r="L9" s="9" t="n">
        <v>245</v>
      </c>
      <c r="M9" s="9" t="n">
        <v>0</v>
      </c>
      <c r="N9" s="14">
        <f>IF(COUNTA('Einnahmen'!K9:M9)=0,"",SUM('Einnahmen'!K9:M9))</f>
        <v/>
      </c>
      <c r="O9" s="6" t="inlineStr">
        <is>
          <t>Bezahlt</t>
        </is>
      </c>
      <c r="P9" s="4" t="n">
        <v>46118</v>
      </c>
      <c r="Q9" s="6" t="inlineStr">
        <is>
          <t>NK-2026-004</t>
        </is>
      </c>
      <c r="R9" s="8" t="inlineStr">
        <is>
          <t>Vorauszahlung April</t>
        </is>
      </c>
      <c r="S9" s="15">
        <f>IF('Einnahmen'!N9="","",IF('Einnahmen'!N9=0,"Prüfen",IF('Einnahmen'!O9="Offen","Offener Zahlungseingang","OK")))</f>
        <v/>
      </c>
    </row>
    <row r="10">
      <c r="A10" s="4" t="n">
        <v>46147</v>
      </c>
      <c r="B10" s="5">
        <f>IF('Einnahmen'!A10="","",YEAR('Einnahmen'!A10))</f>
        <v/>
      </c>
      <c r="C10" s="6" t="inlineStr">
        <is>
          <t>O-005</t>
        </is>
      </c>
      <c r="D10" s="7">
        <f>IF('Einnahmen'!C10="","",IFERROR(VLOOKUP('Einnahmen'!C10,'Objekte'!$A$4:$D$103,2,FALSE),"Objekt nicht gefunden"))</f>
        <v/>
      </c>
      <c r="E10" s="8" t="inlineStr">
        <is>
          <t>Frankfurt am Main</t>
        </is>
      </c>
      <c r="F10" s="8" t="inlineStr">
        <is>
          <t>Michael Hoffmann</t>
        </is>
      </c>
      <c r="G10" s="8" t="inlineStr">
        <is>
          <t>Wohnung 1.OG</t>
        </is>
      </c>
      <c r="H10" s="6" t="inlineStr">
        <is>
          <t>Kaltmiete</t>
        </is>
      </c>
      <c r="I10" s="4" t="n">
        <v>46143</v>
      </c>
      <c r="J10" s="4" t="n">
        <v>46173</v>
      </c>
      <c r="K10" s="9" t="n">
        <v>1050</v>
      </c>
      <c r="L10" s="9" t="n">
        <v>0</v>
      </c>
      <c r="M10" s="9" t="n">
        <v>0</v>
      </c>
      <c r="N10" s="10">
        <f>IF(COUNTA('Einnahmen'!K10:M10)=0,"",SUM('Einnahmen'!K10:M10))</f>
        <v/>
      </c>
      <c r="O10" s="6" t="inlineStr">
        <is>
          <t>Bezahlt</t>
        </is>
      </c>
      <c r="P10" s="4" t="n">
        <v>46147</v>
      </c>
      <c r="Q10" s="6" t="inlineStr">
        <is>
          <t>M-2026-005</t>
        </is>
      </c>
      <c r="R10" s="8" t="inlineStr">
        <is>
          <t>Monatsmiete Mai</t>
        </is>
      </c>
      <c r="S10" s="11">
        <f>IF('Einnahmen'!N10="","",IF('Einnahmen'!N10=0,"Prüfen",IF('Einnahmen'!O10="Offen","Offener Zahlungseingang","OK")))</f>
        <v/>
      </c>
    </row>
    <row r="11">
      <c r="A11" s="4" t="n">
        <v>46175</v>
      </c>
      <c r="B11" s="12">
        <f>IF('Einnahmen'!A11="","",YEAR('Einnahmen'!A11))</f>
        <v/>
      </c>
      <c r="C11" s="6" t="inlineStr">
        <is>
          <t>O-006</t>
        </is>
      </c>
      <c r="D11" s="13">
        <f>IF('Einnahmen'!C11="","",IFERROR(VLOOKUP('Einnahmen'!C11,'Objekte'!$A$4:$D$103,2,FALSE),"Objekt nicht gefunden"))</f>
        <v/>
      </c>
      <c r="E11" s="8" t="inlineStr">
        <is>
          <t>Stuttgart</t>
        </is>
      </c>
      <c r="F11" s="8" t="inlineStr">
        <is>
          <t>Julia Richter</t>
        </is>
      </c>
      <c r="G11" s="8" t="inlineStr">
        <is>
          <t>Wohnung DG</t>
        </is>
      </c>
      <c r="H11" s="6" t="inlineStr">
        <is>
          <t>Stellplatzmiete</t>
        </is>
      </c>
      <c r="I11" s="4" t="n">
        <v>46174</v>
      </c>
      <c r="J11" s="4" t="n">
        <v>46203</v>
      </c>
      <c r="K11" s="9" t="n">
        <v>65</v>
      </c>
      <c r="L11" s="9" t="n">
        <v>0</v>
      </c>
      <c r="M11" s="9" t="n">
        <v>0</v>
      </c>
      <c r="N11" s="14">
        <f>IF(COUNTA('Einnahmen'!K11:M11)=0,"",SUM('Einnahmen'!K11:M11))</f>
        <v/>
      </c>
      <c r="O11" s="6" t="inlineStr">
        <is>
          <t>Bezahlt</t>
        </is>
      </c>
      <c r="P11" s="4" t="n">
        <v>46175</v>
      </c>
      <c r="Q11" s="6" t="inlineStr">
        <is>
          <t>SP-2026-006</t>
        </is>
      </c>
      <c r="R11" s="8" t="inlineStr">
        <is>
          <t>Stellplatzmiete Juni</t>
        </is>
      </c>
      <c r="S11" s="15">
        <f>IF('Einnahmen'!N11="","",IF('Einnahmen'!N11=0,"Prüfen",IF('Einnahmen'!O11="Offen","Offener Zahlungseingang","OK")))</f>
        <v/>
      </c>
    </row>
    <row r="12">
      <c r="A12" s="4" t="n">
        <v>46217</v>
      </c>
      <c r="B12" s="5">
        <f>IF('Einnahmen'!A12="","",YEAR('Einnahmen'!A12))</f>
        <v/>
      </c>
      <c r="C12" s="6" t="inlineStr">
        <is>
          <t>O-007</t>
        </is>
      </c>
      <c r="D12" s="7">
        <f>IF('Einnahmen'!C12="","",IFERROR(VLOOKUP('Einnahmen'!C12,'Objekte'!$A$4:$D$103,2,FALSE),"Objekt nicht gefunden"))</f>
        <v/>
      </c>
      <c r="E12" s="8" t="inlineStr">
        <is>
          <t>Düsseldorf</t>
        </is>
      </c>
      <c r="F12" s="8" t="inlineStr">
        <is>
          <t>Thomas Becker</t>
        </is>
      </c>
      <c r="G12" s="8" t="inlineStr">
        <is>
          <t>Wohnung 2.OG</t>
        </is>
      </c>
      <c r="H12" s="6" t="inlineStr">
        <is>
          <t>Nachzahlung Nebenkosten</t>
        </is>
      </c>
      <c r="I12" s="4" t="n">
        <v>46023</v>
      </c>
      <c r="J12" s="4" t="n">
        <v>46203</v>
      </c>
      <c r="K12" s="9" t="n">
        <v>0</v>
      </c>
      <c r="L12" s="9" t="n">
        <v>165</v>
      </c>
      <c r="M12" s="9" t="n">
        <v>0</v>
      </c>
      <c r="N12" s="10">
        <f>IF(COUNTA('Einnahmen'!K12:M12)=0,"",SUM('Einnahmen'!K12:M12))</f>
        <v/>
      </c>
      <c r="O12" s="6" t="inlineStr">
        <is>
          <t>Bezahlt</t>
        </is>
      </c>
      <c r="P12" s="4" t="n">
        <v>46217</v>
      </c>
      <c r="Q12" s="6" t="inlineStr">
        <is>
          <t>NK-2026-007</t>
        </is>
      </c>
      <c r="R12" s="8" t="inlineStr">
        <is>
          <t>Nebenkostenabrechnung</t>
        </is>
      </c>
      <c r="S12" s="11">
        <f>IF('Einnahmen'!N12="","",IF('Einnahmen'!N12=0,"Prüfen",IF('Einnahmen'!O12="Offen","Offener Zahlungseingang","OK")))</f>
        <v/>
      </c>
    </row>
    <row r="13">
      <c r="A13" s="4" t="n">
        <v>46244</v>
      </c>
      <c r="B13" s="12">
        <f>IF('Einnahmen'!A13="","",YEAR('Einnahmen'!A13))</f>
        <v/>
      </c>
      <c r="C13" s="6" t="inlineStr">
        <is>
          <t>O-008</t>
        </is>
      </c>
      <c r="D13" s="13">
        <f>IF('Einnahmen'!C13="","",IFERROR(VLOOKUP('Einnahmen'!C13,'Objekte'!$A$4:$D$103,2,FALSE),"Objekt nicht gefunden"))</f>
        <v/>
      </c>
      <c r="E13" s="8" t="inlineStr">
        <is>
          <t>Leipzig</t>
        </is>
      </c>
      <c r="F13" s="8" t="inlineStr">
        <is>
          <t>RheinMain Gewerbe GmbH</t>
        </is>
      </c>
      <c r="G13" s="8" t="inlineStr">
        <is>
          <t>Gewerbeeinheit EG</t>
        </is>
      </c>
      <c r="H13" s="6" t="inlineStr">
        <is>
          <t>Sonstige Einnahmen</t>
        </is>
      </c>
      <c r="I13" s="4" t="n">
        <v>46235</v>
      </c>
      <c r="J13" s="4" t="n">
        <v>46265</v>
      </c>
      <c r="K13" s="9" t="n">
        <v>0</v>
      </c>
      <c r="L13" s="9" t="n">
        <v>0</v>
      </c>
      <c r="M13" s="9" t="n">
        <v>280</v>
      </c>
      <c r="N13" s="14">
        <f>IF(COUNTA('Einnahmen'!K13:M13)=0,"",SUM('Einnahmen'!K13:M13))</f>
        <v/>
      </c>
      <c r="O13" s="6" t="inlineStr">
        <is>
          <t>Bezahlt</t>
        </is>
      </c>
      <c r="P13" s="4" t="n">
        <v>46244</v>
      </c>
      <c r="Q13" s="6" t="inlineStr">
        <is>
          <t>SO-2026-008</t>
        </is>
      </c>
      <c r="R13" s="8" t="inlineStr">
        <is>
          <t>Vertragsgebühr</t>
        </is>
      </c>
      <c r="S13" s="15">
        <f>IF('Einnahmen'!N13="","",IF('Einnahmen'!N13=0,"Prüfen",IF('Einnahmen'!O13="Offen","Offener Zahlungseingang","OK")))</f>
        <v/>
      </c>
    </row>
    <row r="14">
      <c r="A14" s="4" t="n"/>
      <c r="B14" s="5">
        <f>IF('Einnahmen'!A14="","",YEAR('Einnahmen'!A14))</f>
        <v/>
      </c>
      <c r="C14" s="6" t="n"/>
      <c r="D14" s="7">
        <f>IF('Einnahmen'!C14="","",IFERROR(VLOOKUP('Einnahmen'!C14,'Objekte'!$A$4:$D$103,2,FALSE),"Objekt nicht gefunden"))</f>
        <v/>
      </c>
      <c r="E14" s="8" t="n"/>
      <c r="F14" s="8" t="n"/>
      <c r="G14" s="8" t="n"/>
      <c r="H14" s="6" t="n"/>
      <c r="I14" s="4" t="n"/>
      <c r="J14" s="4" t="n"/>
      <c r="K14" s="9" t="n"/>
      <c r="L14" s="9" t="n"/>
      <c r="M14" s="9" t="n"/>
      <c r="N14" s="10">
        <f>IF(COUNTA('Einnahmen'!K14:M14)=0,"",SUM('Einnahmen'!K14:M14))</f>
        <v/>
      </c>
      <c r="O14" s="6" t="n"/>
      <c r="P14" s="4" t="n"/>
      <c r="Q14" s="6" t="n"/>
      <c r="R14" s="8" t="n"/>
      <c r="S14" s="11">
        <f>IF('Einnahmen'!N14="","",IF('Einnahmen'!N14=0,"Prüfen",IF('Einnahmen'!O14="Offen","Offener Zahlungseingang","OK")))</f>
        <v/>
      </c>
    </row>
    <row r="15">
      <c r="A15" s="4" t="n"/>
      <c r="B15" s="12">
        <f>IF('Einnahmen'!A15="","",YEAR('Einnahmen'!A15))</f>
        <v/>
      </c>
      <c r="C15" s="6" t="n"/>
      <c r="D15" s="13">
        <f>IF('Einnahmen'!C15="","",IFERROR(VLOOKUP('Einnahmen'!C15,'Objekte'!$A$4:$D$103,2,FALSE),"Objekt nicht gefunden"))</f>
        <v/>
      </c>
      <c r="E15" s="8" t="n"/>
      <c r="F15" s="8" t="n"/>
      <c r="G15" s="8" t="n"/>
      <c r="H15" s="6" t="n"/>
      <c r="I15" s="4" t="n"/>
      <c r="J15" s="4" t="n"/>
      <c r="K15" s="9" t="n"/>
      <c r="L15" s="9" t="n"/>
      <c r="M15" s="9" t="n"/>
      <c r="N15" s="14">
        <f>IF(COUNTA('Einnahmen'!K15:M15)=0,"",SUM('Einnahmen'!K15:M15))</f>
        <v/>
      </c>
      <c r="O15" s="6" t="n"/>
      <c r="P15" s="4" t="n"/>
      <c r="Q15" s="6" t="n"/>
      <c r="R15" s="8" t="n"/>
      <c r="S15" s="15">
        <f>IF('Einnahmen'!N15="","",IF('Einnahmen'!N15=0,"Prüfen",IF('Einnahmen'!O15="Offen","Offener Zahlungseingang","OK")))</f>
        <v/>
      </c>
    </row>
    <row r="16">
      <c r="A16" s="4" t="n"/>
      <c r="B16" s="5">
        <f>IF('Einnahmen'!A16="","",YEAR('Einnahmen'!A16))</f>
        <v/>
      </c>
      <c r="C16" s="6" t="n"/>
      <c r="D16" s="7">
        <f>IF('Einnahmen'!C16="","",IFERROR(VLOOKUP('Einnahmen'!C16,'Objekte'!$A$4:$D$103,2,FALSE),"Objekt nicht gefunden"))</f>
        <v/>
      </c>
      <c r="E16" s="8" t="n"/>
      <c r="F16" s="8" t="n"/>
      <c r="G16" s="8" t="n"/>
      <c r="H16" s="6" t="n"/>
      <c r="I16" s="4" t="n"/>
      <c r="J16" s="4" t="n"/>
      <c r="K16" s="9" t="n"/>
      <c r="L16" s="9" t="n"/>
      <c r="M16" s="9" t="n"/>
      <c r="N16" s="10">
        <f>IF(COUNTA('Einnahmen'!K16:M16)=0,"",SUM('Einnahmen'!K16:M16))</f>
        <v/>
      </c>
      <c r="O16" s="6" t="n"/>
      <c r="P16" s="4" t="n"/>
      <c r="Q16" s="6" t="n"/>
      <c r="R16" s="8" t="n"/>
      <c r="S16" s="11">
        <f>IF('Einnahmen'!N16="","",IF('Einnahmen'!N16=0,"Prüfen",IF('Einnahmen'!O16="Offen","Offener Zahlungseingang","OK")))</f>
        <v/>
      </c>
    </row>
    <row r="17">
      <c r="A17" s="4" t="n"/>
      <c r="B17" s="12">
        <f>IF('Einnahmen'!A17="","",YEAR('Einnahmen'!A17))</f>
        <v/>
      </c>
      <c r="C17" s="6" t="n"/>
      <c r="D17" s="13">
        <f>IF('Einnahmen'!C17="","",IFERROR(VLOOKUP('Einnahmen'!C17,'Objekte'!$A$4:$D$103,2,FALSE),"Objekt nicht gefunden"))</f>
        <v/>
      </c>
      <c r="E17" s="8" t="n"/>
      <c r="F17" s="8" t="n"/>
      <c r="G17" s="8" t="n"/>
      <c r="H17" s="6" t="n"/>
      <c r="I17" s="4" t="n"/>
      <c r="J17" s="4" t="n"/>
      <c r="K17" s="9" t="n"/>
      <c r="L17" s="9" t="n"/>
      <c r="M17" s="9" t="n"/>
      <c r="N17" s="14">
        <f>IF(COUNTA('Einnahmen'!K17:M17)=0,"",SUM('Einnahmen'!K17:M17))</f>
        <v/>
      </c>
      <c r="O17" s="6" t="n"/>
      <c r="P17" s="4" t="n"/>
      <c r="Q17" s="6" t="n"/>
      <c r="R17" s="8" t="n"/>
      <c r="S17" s="15">
        <f>IF('Einnahmen'!N17="","",IF('Einnahmen'!N17=0,"Prüfen",IF('Einnahmen'!O17="Offen","Offener Zahlungseingang","OK")))</f>
        <v/>
      </c>
    </row>
    <row r="18">
      <c r="A18" s="4" t="n"/>
      <c r="B18" s="5">
        <f>IF('Einnahmen'!A18="","",YEAR('Einnahmen'!A18))</f>
        <v/>
      </c>
      <c r="C18" s="6" t="n"/>
      <c r="D18" s="7">
        <f>IF('Einnahmen'!C18="","",IFERROR(VLOOKUP('Einnahmen'!C18,'Objekte'!$A$4:$D$103,2,FALSE),"Objekt nicht gefunden"))</f>
        <v/>
      </c>
      <c r="E18" s="8" t="n"/>
      <c r="F18" s="8" t="n"/>
      <c r="G18" s="8" t="n"/>
      <c r="H18" s="6" t="n"/>
      <c r="I18" s="4" t="n"/>
      <c r="J18" s="4" t="n"/>
      <c r="K18" s="9" t="n"/>
      <c r="L18" s="9" t="n"/>
      <c r="M18" s="9" t="n"/>
      <c r="N18" s="10">
        <f>IF(COUNTA('Einnahmen'!K18:M18)=0,"",SUM('Einnahmen'!K18:M18))</f>
        <v/>
      </c>
      <c r="O18" s="6" t="n"/>
      <c r="P18" s="4" t="n"/>
      <c r="Q18" s="6" t="n"/>
      <c r="R18" s="8" t="n"/>
      <c r="S18" s="11">
        <f>IF('Einnahmen'!N18="","",IF('Einnahmen'!N18=0,"Prüfen",IF('Einnahmen'!O18="Offen","Offener Zahlungseingang","OK")))</f>
        <v/>
      </c>
    </row>
    <row r="19">
      <c r="A19" s="4" t="n"/>
      <c r="B19" s="12">
        <f>IF('Einnahmen'!A19="","",YEAR('Einnahmen'!A19))</f>
        <v/>
      </c>
      <c r="C19" s="6" t="n"/>
      <c r="D19" s="13">
        <f>IF('Einnahmen'!C19="","",IFERROR(VLOOKUP('Einnahmen'!C19,'Objekte'!$A$4:$D$103,2,FALSE),"Objekt nicht gefunden"))</f>
        <v/>
      </c>
      <c r="E19" s="8" t="n"/>
      <c r="F19" s="8" t="n"/>
      <c r="G19" s="8" t="n"/>
      <c r="H19" s="6" t="n"/>
      <c r="I19" s="4" t="n"/>
      <c r="J19" s="4" t="n"/>
      <c r="K19" s="9" t="n"/>
      <c r="L19" s="9" t="n"/>
      <c r="M19" s="9" t="n"/>
      <c r="N19" s="14">
        <f>IF(COUNTA('Einnahmen'!K19:M19)=0,"",SUM('Einnahmen'!K19:M19))</f>
        <v/>
      </c>
      <c r="O19" s="6" t="n"/>
      <c r="P19" s="4" t="n"/>
      <c r="Q19" s="6" t="n"/>
      <c r="R19" s="8" t="n"/>
      <c r="S19" s="15">
        <f>IF('Einnahmen'!N19="","",IF('Einnahmen'!N19=0,"Prüfen",IF('Einnahmen'!O19="Offen","Offener Zahlungseingang","OK")))</f>
        <v/>
      </c>
    </row>
    <row r="20">
      <c r="A20" s="4" t="n"/>
      <c r="B20" s="5">
        <f>IF('Einnahmen'!A20="","",YEAR('Einnahmen'!A20))</f>
        <v/>
      </c>
      <c r="C20" s="6" t="n"/>
      <c r="D20" s="7">
        <f>IF('Einnahmen'!C20="","",IFERROR(VLOOKUP('Einnahmen'!C20,'Objekte'!$A$4:$D$103,2,FALSE),"Objekt nicht gefunden"))</f>
        <v/>
      </c>
      <c r="E20" s="8" t="n"/>
      <c r="F20" s="8" t="n"/>
      <c r="G20" s="8" t="n"/>
      <c r="H20" s="6" t="n"/>
      <c r="I20" s="4" t="n"/>
      <c r="J20" s="4" t="n"/>
      <c r="K20" s="9" t="n"/>
      <c r="L20" s="9" t="n"/>
      <c r="M20" s="9" t="n"/>
      <c r="N20" s="10">
        <f>IF(COUNTA('Einnahmen'!K20:M20)=0,"",SUM('Einnahmen'!K20:M20))</f>
        <v/>
      </c>
      <c r="O20" s="6" t="n"/>
      <c r="P20" s="4" t="n"/>
      <c r="Q20" s="6" t="n"/>
      <c r="R20" s="8" t="n"/>
      <c r="S20" s="11">
        <f>IF('Einnahmen'!N20="","",IF('Einnahmen'!N20=0,"Prüfen",IF('Einnahmen'!O20="Offen","Offener Zahlungseingang","OK")))</f>
        <v/>
      </c>
    </row>
    <row r="21">
      <c r="A21" s="4" t="n"/>
      <c r="B21" s="12">
        <f>IF('Einnahmen'!A21="","",YEAR('Einnahmen'!A21))</f>
        <v/>
      </c>
      <c r="C21" s="6" t="n"/>
      <c r="D21" s="13">
        <f>IF('Einnahmen'!C21="","",IFERROR(VLOOKUP('Einnahmen'!C21,'Objekte'!$A$4:$D$103,2,FALSE),"Objekt nicht gefunden"))</f>
        <v/>
      </c>
      <c r="E21" s="8" t="n"/>
      <c r="F21" s="8" t="n"/>
      <c r="G21" s="8" t="n"/>
      <c r="H21" s="6" t="n"/>
      <c r="I21" s="4" t="n"/>
      <c r="J21" s="4" t="n"/>
      <c r="K21" s="9" t="n"/>
      <c r="L21" s="9" t="n"/>
      <c r="M21" s="9" t="n"/>
      <c r="N21" s="14">
        <f>IF(COUNTA('Einnahmen'!K21:M21)=0,"",SUM('Einnahmen'!K21:M21))</f>
        <v/>
      </c>
      <c r="O21" s="6" t="n"/>
      <c r="P21" s="4" t="n"/>
      <c r="Q21" s="6" t="n"/>
      <c r="R21" s="8" t="n"/>
      <c r="S21" s="15">
        <f>IF('Einnahmen'!N21="","",IF('Einnahmen'!N21=0,"Prüfen",IF('Einnahmen'!O21="Offen","Offener Zahlungseingang","OK")))</f>
        <v/>
      </c>
    </row>
    <row r="22">
      <c r="A22" s="4" t="n"/>
      <c r="B22" s="5">
        <f>IF('Einnahmen'!A22="","",YEAR('Einnahmen'!A22))</f>
        <v/>
      </c>
      <c r="C22" s="6" t="n"/>
      <c r="D22" s="7">
        <f>IF('Einnahmen'!C22="","",IFERROR(VLOOKUP('Einnahmen'!C22,'Objekte'!$A$4:$D$103,2,FALSE),"Objekt nicht gefunden"))</f>
        <v/>
      </c>
      <c r="E22" s="8" t="n"/>
      <c r="F22" s="8" t="n"/>
      <c r="G22" s="8" t="n"/>
      <c r="H22" s="6" t="n"/>
      <c r="I22" s="4" t="n"/>
      <c r="J22" s="4" t="n"/>
      <c r="K22" s="9" t="n"/>
      <c r="L22" s="9" t="n"/>
      <c r="M22" s="9" t="n"/>
      <c r="N22" s="10">
        <f>IF(COUNTA('Einnahmen'!K22:M22)=0,"",SUM('Einnahmen'!K22:M22))</f>
        <v/>
      </c>
      <c r="O22" s="6" t="n"/>
      <c r="P22" s="4" t="n"/>
      <c r="Q22" s="6" t="n"/>
      <c r="R22" s="8" t="n"/>
      <c r="S22" s="11">
        <f>IF('Einnahmen'!N22="","",IF('Einnahmen'!N22=0,"Prüfen",IF('Einnahmen'!O22="Offen","Offener Zahlungseingang","OK")))</f>
        <v/>
      </c>
    </row>
    <row r="23">
      <c r="A23" s="4" t="n"/>
      <c r="B23" s="12">
        <f>IF('Einnahmen'!A23="","",YEAR('Einnahmen'!A23))</f>
        <v/>
      </c>
      <c r="C23" s="6" t="n"/>
      <c r="D23" s="13">
        <f>IF('Einnahmen'!C23="","",IFERROR(VLOOKUP('Einnahmen'!C23,'Objekte'!$A$4:$D$103,2,FALSE),"Objekt nicht gefunden"))</f>
        <v/>
      </c>
      <c r="E23" s="8" t="n"/>
      <c r="F23" s="8" t="n"/>
      <c r="G23" s="8" t="n"/>
      <c r="H23" s="6" t="n"/>
      <c r="I23" s="4" t="n"/>
      <c r="J23" s="4" t="n"/>
      <c r="K23" s="9" t="n"/>
      <c r="L23" s="9" t="n"/>
      <c r="M23" s="9" t="n"/>
      <c r="N23" s="14">
        <f>IF(COUNTA('Einnahmen'!K23:M23)=0,"",SUM('Einnahmen'!K23:M23))</f>
        <v/>
      </c>
      <c r="O23" s="6" t="n"/>
      <c r="P23" s="4" t="n"/>
      <c r="Q23" s="6" t="n"/>
      <c r="R23" s="8" t="n"/>
      <c r="S23" s="15">
        <f>IF('Einnahmen'!N23="","",IF('Einnahmen'!N23=0,"Prüfen",IF('Einnahmen'!O23="Offen","Offener Zahlungseingang","OK")))</f>
        <v/>
      </c>
    </row>
    <row r="24">
      <c r="A24" s="4" t="n"/>
      <c r="B24" s="5">
        <f>IF('Einnahmen'!A24="","",YEAR('Einnahmen'!A24))</f>
        <v/>
      </c>
      <c r="C24" s="6" t="n"/>
      <c r="D24" s="7">
        <f>IF('Einnahmen'!C24="","",IFERROR(VLOOKUP('Einnahmen'!C24,'Objekte'!$A$4:$D$103,2,FALSE),"Objekt nicht gefunden"))</f>
        <v/>
      </c>
      <c r="E24" s="8" t="n"/>
      <c r="F24" s="8" t="n"/>
      <c r="G24" s="8" t="n"/>
      <c r="H24" s="6" t="n"/>
      <c r="I24" s="4" t="n"/>
      <c r="J24" s="4" t="n"/>
      <c r="K24" s="9" t="n"/>
      <c r="L24" s="9" t="n"/>
      <c r="M24" s="9" t="n"/>
      <c r="N24" s="10">
        <f>IF(COUNTA('Einnahmen'!K24:M24)=0,"",SUM('Einnahmen'!K24:M24))</f>
        <v/>
      </c>
      <c r="O24" s="6" t="n"/>
      <c r="P24" s="4" t="n"/>
      <c r="Q24" s="6" t="n"/>
      <c r="R24" s="8" t="n"/>
      <c r="S24" s="11">
        <f>IF('Einnahmen'!N24="","",IF('Einnahmen'!N24=0,"Prüfen",IF('Einnahmen'!O24="Offen","Offener Zahlungseingang","OK")))</f>
        <v/>
      </c>
    </row>
    <row r="25">
      <c r="A25" s="4" t="n"/>
      <c r="B25" s="12">
        <f>IF('Einnahmen'!A25="","",YEAR('Einnahmen'!A25))</f>
        <v/>
      </c>
      <c r="C25" s="6" t="n"/>
      <c r="D25" s="13">
        <f>IF('Einnahmen'!C25="","",IFERROR(VLOOKUP('Einnahmen'!C25,'Objekte'!$A$4:$D$103,2,FALSE),"Objekt nicht gefunden"))</f>
        <v/>
      </c>
      <c r="E25" s="8" t="n"/>
      <c r="F25" s="8" t="n"/>
      <c r="G25" s="8" t="n"/>
      <c r="H25" s="6" t="n"/>
      <c r="I25" s="4" t="n"/>
      <c r="J25" s="4" t="n"/>
      <c r="K25" s="9" t="n"/>
      <c r="L25" s="9" t="n"/>
      <c r="M25" s="9" t="n"/>
      <c r="N25" s="14">
        <f>IF(COUNTA('Einnahmen'!K25:M25)=0,"",SUM('Einnahmen'!K25:M25))</f>
        <v/>
      </c>
      <c r="O25" s="6" t="n"/>
      <c r="P25" s="4" t="n"/>
      <c r="Q25" s="6" t="n"/>
      <c r="R25" s="8" t="n"/>
      <c r="S25" s="15">
        <f>IF('Einnahmen'!N25="","",IF('Einnahmen'!N25=0,"Prüfen",IF('Einnahmen'!O25="Offen","Offener Zahlungseingang","OK")))</f>
        <v/>
      </c>
    </row>
    <row r="26">
      <c r="A26" s="4" t="n"/>
      <c r="B26" s="5">
        <f>IF('Einnahmen'!A26="","",YEAR('Einnahmen'!A26))</f>
        <v/>
      </c>
      <c r="C26" s="6" t="n"/>
      <c r="D26" s="7">
        <f>IF('Einnahmen'!C26="","",IFERROR(VLOOKUP('Einnahmen'!C26,'Objekte'!$A$4:$D$103,2,FALSE),"Objekt nicht gefunden"))</f>
        <v/>
      </c>
      <c r="E26" s="8" t="n"/>
      <c r="F26" s="8" t="n"/>
      <c r="G26" s="8" t="n"/>
      <c r="H26" s="6" t="n"/>
      <c r="I26" s="4" t="n"/>
      <c r="J26" s="4" t="n"/>
      <c r="K26" s="9" t="n"/>
      <c r="L26" s="9" t="n"/>
      <c r="M26" s="9" t="n"/>
      <c r="N26" s="10">
        <f>IF(COUNTA('Einnahmen'!K26:M26)=0,"",SUM('Einnahmen'!K26:M26))</f>
        <v/>
      </c>
      <c r="O26" s="6" t="n"/>
      <c r="P26" s="4" t="n"/>
      <c r="Q26" s="6" t="n"/>
      <c r="R26" s="8" t="n"/>
      <c r="S26" s="11">
        <f>IF('Einnahmen'!N26="","",IF('Einnahmen'!N26=0,"Prüfen",IF('Einnahmen'!O26="Offen","Offener Zahlungseingang","OK")))</f>
        <v/>
      </c>
    </row>
    <row r="27">
      <c r="A27" s="4" t="n"/>
      <c r="B27" s="12">
        <f>IF('Einnahmen'!A27="","",YEAR('Einnahmen'!A27))</f>
        <v/>
      </c>
      <c r="C27" s="6" t="n"/>
      <c r="D27" s="13">
        <f>IF('Einnahmen'!C27="","",IFERROR(VLOOKUP('Einnahmen'!C27,'Objekte'!$A$4:$D$103,2,FALSE),"Objekt nicht gefunden"))</f>
        <v/>
      </c>
      <c r="E27" s="8" t="n"/>
      <c r="F27" s="8" t="n"/>
      <c r="G27" s="8" t="n"/>
      <c r="H27" s="6" t="n"/>
      <c r="I27" s="4" t="n"/>
      <c r="J27" s="4" t="n"/>
      <c r="K27" s="9" t="n"/>
      <c r="L27" s="9" t="n"/>
      <c r="M27" s="9" t="n"/>
      <c r="N27" s="14">
        <f>IF(COUNTA('Einnahmen'!K27:M27)=0,"",SUM('Einnahmen'!K27:M27))</f>
        <v/>
      </c>
      <c r="O27" s="6" t="n"/>
      <c r="P27" s="4" t="n"/>
      <c r="Q27" s="6" t="n"/>
      <c r="R27" s="8" t="n"/>
      <c r="S27" s="15">
        <f>IF('Einnahmen'!N27="","",IF('Einnahmen'!N27=0,"Prüfen",IF('Einnahmen'!O27="Offen","Offener Zahlungseingang","OK")))</f>
        <v/>
      </c>
    </row>
    <row r="28">
      <c r="A28" s="4" t="n"/>
      <c r="B28" s="5">
        <f>IF('Einnahmen'!A28="","",YEAR('Einnahmen'!A28))</f>
        <v/>
      </c>
      <c r="C28" s="6" t="n"/>
      <c r="D28" s="7">
        <f>IF('Einnahmen'!C28="","",IFERROR(VLOOKUP('Einnahmen'!C28,'Objekte'!$A$4:$D$103,2,FALSE),"Objekt nicht gefunden"))</f>
        <v/>
      </c>
      <c r="E28" s="8" t="n"/>
      <c r="F28" s="8" t="n"/>
      <c r="G28" s="8" t="n"/>
      <c r="H28" s="6" t="n"/>
      <c r="I28" s="4" t="n"/>
      <c r="J28" s="4" t="n"/>
      <c r="K28" s="9" t="n"/>
      <c r="L28" s="9" t="n"/>
      <c r="M28" s="9" t="n"/>
      <c r="N28" s="10">
        <f>IF(COUNTA('Einnahmen'!K28:M28)=0,"",SUM('Einnahmen'!K28:M28))</f>
        <v/>
      </c>
      <c r="O28" s="6" t="n"/>
      <c r="P28" s="4" t="n"/>
      <c r="Q28" s="6" t="n"/>
      <c r="R28" s="8" t="n"/>
      <c r="S28" s="11">
        <f>IF('Einnahmen'!N28="","",IF('Einnahmen'!N28=0,"Prüfen",IF('Einnahmen'!O28="Offen","Offener Zahlungseingang","OK")))</f>
        <v/>
      </c>
    </row>
    <row r="29">
      <c r="A29" s="4" t="n"/>
      <c r="B29" s="12">
        <f>IF('Einnahmen'!A29="","",YEAR('Einnahmen'!A29))</f>
        <v/>
      </c>
      <c r="C29" s="6" t="n"/>
      <c r="D29" s="13">
        <f>IF('Einnahmen'!C29="","",IFERROR(VLOOKUP('Einnahmen'!C29,'Objekte'!$A$4:$D$103,2,FALSE),"Objekt nicht gefunden"))</f>
        <v/>
      </c>
      <c r="E29" s="8" t="n"/>
      <c r="F29" s="8" t="n"/>
      <c r="G29" s="8" t="n"/>
      <c r="H29" s="6" t="n"/>
      <c r="I29" s="4" t="n"/>
      <c r="J29" s="4" t="n"/>
      <c r="K29" s="9" t="n"/>
      <c r="L29" s="9" t="n"/>
      <c r="M29" s="9" t="n"/>
      <c r="N29" s="14">
        <f>IF(COUNTA('Einnahmen'!K29:M29)=0,"",SUM('Einnahmen'!K29:M29))</f>
        <v/>
      </c>
      <c r="O29" s="6" t="n"/>
      <c r="P29" s="4" t="n"/>
      <c r="Q29" s="6" t="n"/>
      <c r="R29" s="8" t="n"/>
      <c r="S29" s="15">
        <f>IF('Einnahmen'!N29="","",IF('Einnahmen'!N29=0,"Prüfen",IF('Einnahmen'!O29="Offen","Offener Zahlungseingang","OK")))</f>
        <v/>
      </c>
    </row>
    <row r="30">
      <c r="A30" s="4" t="n"/>
      <c r="B30" s="5">
        <f>IF('Einnahmen'!A30="","",YEAR('Einnahmen'!A30))</f>
        <v/>
      </c>
      <c r="C30" s="6" t="n"/>
      <c r="D30" s="7">
        <f>IF('Einnahmen'!C30="","",IFERROR(VLOOKUP('Einnahmen'!C30,'Objekte'!$A$4:$D$103,2,FALSE),"Objekt nicht gefunden"))</f>
        <v/>
      </c>
      <c r="E30" s="8" t="n"/>
      <c r="F30" s="8" t="n"/>
      <c r="G30" s="8" t="n"/>
      <c r="H30" s="6" t="n"/>
      <c r="I30" s="4" t="n"/>
      <c r="J30" s="4" t="n"/>
      <c r="K30" s="9" t="n"/>
      <c r="L30" s="9" t="n"/>
      <c r="M30" s="9" t="n"/>
      <c r="N30" s="10">
        <f>IF(COUNTA('Einnahmen'!K30:M30)=0,"",SUM('Einnahmen'!K30:M30))</f>
        <v/>
      </c>
      <c r="O30" s="6" t="n"/>
      <c r="P30" s="4" t="n"/>
      <c r="Q30" s="6" t="n"/>
      <c r="R30" s="8" t="n"/>
      <c r="S30" s="11">
        <f>IF('Einnahmen'!N30="","",IF('Einnahmen'!N30=0,"Prüfen",IF('Einnahmen'!O30="Offen","Offener Zahlungseingang","OK")))</f>
        <v/>
      </c>
    </row>
    <row r="31">
      <c r="A31" s="4" t="n"/>
      <c r="B31" s="12">
        <f>IF('Einnahmen'!A31="","",YEAR('Einnahmen'!A31))</f>
        <v/>
      </c>
      <c r="C31" s="6" t="n"/>
      <c r="D31" s="13">
        <f>IF('Einnahmen'!C31="","",IFERROR(VLOOKUP('Einnahmen'!C31,'Objekte'!$A$4:$D$103,2,FALSE),"Objekt nicht gefunden"))</f>
        <v/>
      </c>
      <c r="E31" s="8" t="n"/>
      <c r="F31" s="8" t="n"/>
      <c r="G31" s="8" t="n"/>
      <c r="H31" s="6" t="n"/>
      <c r="I31" s="4" t="n"/>
      <c r="J31" s="4" t="n"/>
      <c r="K31" s="9" t="n"/>
      <c r="L31" s="9" t="n"/>
      <c r="M31" s="9" t="n"/>
      <c r="N31" s="14">
        <f>IF(COUNTA('Einnahmen'!K31:M31)=0,"",SUM('Einnahmen'!K31:M31))</f>
        <v/>
      </c>
      <c r="O31" s="6" t="n"/>
      <c r="P31" s="4" t="n"/>
      <c r="Q31" s="6" t="n"/>
      <c r="R31" s="8" t="n"/>
      <c r="S31" s="15">
        <f>IF('Einnahmen'!N31="","",IF('Einnahmen'!N31=0,"Prüfen",IF('Einnahmen'!O31="Offen","Offener Zahlungseingang","OK")))</f>
        <v/>
      </c>
    </row>
    <row r="32">
      <c r="A32" s="4" t="n"/>
      <c r="B32" s="5">
        <f>IF('Einnahmen'!A32="","",YEAR('Einnahmen'!A32))</f>
        <v/>
      </c>
      <c r="C32" s="6" t="n"/>
      <c r="D32" s="7">
        <f>IF('Einnahmen'!C32="","",IFERROR(VLOOKUP('Einnahmen'!C32,'Objekte'!$A$4:$D$103,2,FALSE),"Objekt nicht gefunden"))</f>
        <v/>
      </c>
      <c r="E32" s="8" t="n"/>
      <c r="F32" s="8" t="n"/>
      <c r="G32" s="8" t="n"/>
      <c r="H32" s="6" t="n"/>
      <c r="I32" s="4" t="n"/>
      <c r="J32" s="4" t="n"/>
      <c r="K32" s="9" t="n"/>
      <c r="L32" s="9" t="n"/>
      <c r="M32" s="9" t="n"/>
      <c r="N32" s="10">
        <f>IF(COUNTA('Einnahmen'!K32:M32)=0,"",SUM('Einnahmen'!K32:M32))</f>
        <v/>
      </c>
      <c r="O32" s="6" t="n"/>
      <c r="P32" s="4" t="n"/>
      <c r="Q32" s="6" t="n"/>
      <c r="R32" s="8" t="n"/>
      <c r="S32" s="11">
        <f>IF('Einnahmen'!N32="","",IF('Einnahmen'!N32=0,"Prüfen",IF('Einnahmen'!O32="Offen","Offener Zahlungseingang","OK")))</f>
        <v/>
      </c>
    </row>
    <row r="33">
      <c r="A33" s="4" t="n"/>
      <c r="B33" s="12">
        <f>IF('Einnahmen'!A33="","",YEAR('Einnahmen'!A33))</f>
        <v/>
      </c>
      <c r="C33" s="6" t="n"/>
      <c r="D33" s="13">
        <f>IF('Einnahmen'!C33="","",IFERROR(VLOOKUP('Einnahmen'!C33,'Objekte'!$A$4:$D$103,2,FALSE),"Objekt nicht gefunden"))</f>
        <v/>
      </c>
      <c r="E33" s="8" t="n"/>
      <c r="F33" s="8" t="n"/>
      <c r="G33" s="8" t="n"/>
      <c r="H33" s="6" t="n"/>
      <c r="I33" s="4" t="n"/>
      <c r="J33" s="4" t="n"/>
      <c r="K33" s="9" t="n"/>
      <c r="L33" s="9" t="n"/>
      <c r="M33" s="9" t="n"/>
      <c r="N33" s="14">
        <f>IF(COUNTA('Einnahmen'!K33:M33)=0,"",SUM('Einnahmen'!K33:M33))</f>
        <v/>
      </c>
      <c r="O33" s="6" t="n"/>
      <c r="P33" s="4" t="n"/>
      <c r="Q33" s="6" t="n"/>
      <c r="R33" s="8" t="n"/>
      <c r="S33" s="15">
        <f>IF('Einnahmen'!N33="","",IF('Einnahmen'!N33=0,"Prüfen",IF('Einnahmen'!O33="Offen","Offener Zahlungseingang","OK")))</f>
        <v/>
      </c>
    </row>
    <row r="34">
      <c r="A34" s="4" t="n"/>
      <c r="B34" s="5">
        <f>IF('Einnahmen'!A34="","",YEAR('Einnahmen'!A34))</f>
        <v/>
      </c>
      <c r="C34" s="6" t="n"/>
      <c r="D34" s="7">
        <f>IF('Einnahmen'!C34="","",IFERROR(VLOOKUP('Einnahmen'!C34,'Objekte'!$A$4:$D$103,2,FALSE),"Objekt nicht gefunden"))</f>
        <v/>
      </c>
      <c r="E34" s="8" t="n"/>
      <c r="F34" s="8" t="n"/>
      <c r="G34" s="8" t="n"/>
      <c r="H34" s="6" t="n"/>
      <c r="I34" s="4" t="n"/>
      <c r="J34" s="4" t="n"/>
      <c r="K34" s="9" t="n"/>
      <c r="L34" s="9" t="n"/>
      <c r="M34" s="9" t="n"/>
      <c r="N34" s="10">
        <f>IF(COUNTA('Einnahmen'!K34:M34)=0,"",SUM('Einnahmen'!K34:M34))</f>
        <v/>
      </c>
      <c r="O34" s="6" t="n"/>
      <c r="P34" s="4" t="n"/>
      <c r="Q34" s="6" t="n"/>
      <c r="R34" s="8" t="n"/>
      <c r="S34" s="11">
        <f>IF('Einnahmen'!N34="","",IF('Einnahmen'!N34=0,"Prüfen",IF('Einnahmen'!O34="Offen","Offener Zahlungseingang","OK")))</f>
        <v/>
      </c>
    </row>
    <row r="35">
      <c r="A35" s="4" t="n"/>
      <c r="B35" s="12">
        <f>IF('Einnahmen'!A35="","",YEAR('Einnahmen'!A35))</f>
        <v/>
      </c>
      <c r="C35" s="6" t="n"/>
      <c r="D35" s="13">
        <f>IF('Einnahmen'!C35="","",IFERROR(VLOOKUP('Einnahmen'!C35,'Objekte'!$A$4:$D$103,2,FALSE),"Objekt nicht gefunden"))</f>
        <v/>
      </c>
      <c r="E35" s="8" t="n"/>
      <c r="F35" s="8" t="n"/>
      <c r="G35" s="8" t="n"/>
      <c r="H35" s="6" t="n"/>
      <c r="I35" s="4" t="n"/>
      <c r="J35" s="4" t="n"/>
      <c r="K35" s="9" t="n"/>
      <c r="L35" s="9" t="n"/>
      <c r="M35" s="9" t="n"/>
      <c r="N35" s="14">
        <f>IF(COUNTA('Einnahmen'!K35:M35)=0,"",SUM('Einnahmen'!K35:M35))</f>
        <v/>
      </c>
      <c r="O35" s="6" t="n"/>
      <c r="P35" s="4" t="n"/>
      <c r="Q35" s="6" t="n"/>
      <c r="R35" s="8" t="n"/>
      <c r="S35" s="15">
        <f>IF('Einnahmen'!N35="","",IF('Einnahmen'!N35=0,"Prüfen",IF('Einnahmen'!O35="Offen","Offener Zahlungseingang","OK")))</f>
        <v/>
      </c>
    </row>
    <row r="36">
      <c r="A36" s="4" t="n"/>
      <c r="B36" s="5">
        <f>IF('Einnahmen'!A36="","",YEAR('Einnahmen'!A36))</f>
        <v/>
      </c>
      <c r="C36" s="6" t="n"/>
      <c r="D36" s="7">
        <f>IF('Einnahmen'!C36="","",IFERROR(VLOOKUP('Einnahmen'!C36,'Objekte'!$A$4:$D$103,2,FALSE),"Objekt nicht gefunden"))</f>
        <v/>
      </c>
      <c r="E36" s="8" t="n"/>
      <c r="F36" s="8" t="n"/>
      <c r="G36" s="8" t="n"/>
      <c r="H36" s="6" t="n"/>
      <c r="I36" s="4" t="n"/>
      <c r="J36" s="4" t="n"/>
      <c r="K36" s="9" t="n"/>
      <c r="L36" s="9" t="n"/>
      <c r="M36" s="9" t="n"/>
      <c r="N36" s="10">
        <f>IF(COUNTA('Einnahmen'!K36:M36)=0,"",SUM('Einnahmen'!K36:M36))</f>
        <v/>
      </c>
      <c r="O36" s="6" t="n"/>
      <c r="P36" s="4" t="n"/>
      <c r="Q36" s="6" t="n"/>
      <c r="R36" s="8" t="n"/>
      <c r="S36" s="11">
        <f>IF('Einnahmen'!N36="","",IF('Einnahmen'!N36=0,"Prüfen",IF('Einnahmen'!O36="Offen","Offener Zahlungseingang","OK")))</f>
        <v/>
      </c>
    </row>
    <row r="37">
      <c r="A37" s="4" t="n"/>
      <c r="B37" s="12">
        <f>IF('Einnahmen'!A37="","",YEAR('Einnahmen'!A37))</f>
        <v/>
      </c>
      <c r="C37" s="6" t="n"/>
      <c r="D37" s="13">
        <f>IF('Einnahmen'!C37="","",IFERROR(VLOOKUP('Einnahmen'!C37,'Objekte'!$A$4:$D$103,2,FALSE),"Objekt nicht gefunden"))</f>
        <v/>
      </c>
      <c r="E37" s="8" t="n"/>
      <c r="F37" s="8" t="n"/>
      <c r="G37" s="8" t="n"/>
      <c r="H37" s="6" t="n"/>
      <c r="I37" s="4" t="n"/>
      <c r="J37" s="4" t="n"/>
      <c r="K37" s="9" t="n"/>
      <c r="L37" s="9" t="n"/>
      <c r="M37" s="9" t="n"/>
      <c r="N37" s="14">
        <f>IF(COUNTA('Einnahmen'!K37:M37)=0,"",SUM('Einnahmen'!K37:M37))</f>
        <v/>
      </c>
      <c r="O37" s="6" t="n"/>
      <c r="P37" s="4" t="n"/>
      <c r="Q37" s="6" t="n"/>
      <c r="R37" s="8" t="n"/>
      <c r="S37" s="15">
        <f>IF('Einnahmen'!N37="","",IF('Einnahmen'!N37=0,"Prüfen",IF('Einnahmen'!O37="Offen","Offener Zahlungseingang","OK")))</f>
        <v/>
      </c>
    </row>
    <row r="38">
      <c r="A38" s="4" t="n"/>
      <c r="B38" s="5">
        <f>IF('Einnahmen'!A38="","",YEAR('Einnahmen'!A38))</f>
        <v/>
      </c>
      <c r="C38" s="6" t="n"/>
      <c r="D38" s="7">
        <f>IF('Einnahmen'!C38="","",IFERROR(VLOOKUP('Einnahmen'!C38,'Objekte'!$A$4:$D$103,2,FALSE),"Objekt nicht gefunden"))</f>
        <v/>
      </c>
      <c r="E38" s="8" t="n"/>
      <c r="F38" s="8" t="n"/>
      <c r="G38" s="8" t="n"/>
      <c r="H38" s="6" t="n"/>
      <c r="I38" s="4" t="n"/>
      <c r="J38" s="4" t="n"/>
      <c r="K38" s="9" t="n"/>
      <c r="L38" s="9" t="n"/>
      <c r="M38" s="9" t="n"/>
      <c r="N38" s="10">
        <f>IF(COUNTA('Einnahmen'!K38:M38)=0,"",SUM('Einnahmen'!K38:M38))</f>
        <v/>
      </c>
      <c r="O38" s="6" t="n"/>
      <c r="P38" s="4" t="n"/>
      <c r="Q38" s="6" t="n"/>
      <c r="R38" s="8" t="n"/>
      <c r="S38" s="11">
        <f>IF('Einnahmen'!N38="","",IF('Einnahmen'!N38=0,"Prüfen",IF('Einnahmen'!O38="Offen","Offener Zahlungseingang","OK")))</f>
        <v/>
      </c>
    </row>
    <row r="39">
      <c r="A39" s="4" t="n"/>
      <c r="B39" s="12">
        <f>IF('Einnahmen'!A39="","",YEAR('Einnahmen'!A39))</f>
        <v/>
      </c>
      <c r="C39" s="6" t="n"/>
      <c r="D39" s="13">
        <f>IF('Einnahmen'!C39="","",IFERROR(VLOOKUP('Einnahmen'!C39,'Objekte'!$A$4:$D$103,2,FALSE),"Objekt nicht gefunden"))</f>
        <v/>
      </c>
      <c r="E39" s="8" t="n"/>
      <c r="F39" s="8" t="n"/>
      <c r="G39" s="8" t="n"/>
      <c r="H39" s="6" t="n"/>
      <c r="I39" s="4" t="n"/>
      <c r="J39" s="4" t="n"/>
      <c r="K39" s="9" t="n"/>
      <c r="L39" s="9" t="n"/>
      <c r="M39" s="9" t="n"/>
      <c r="N39" s="14">
        <f>IF(COUNTA('Einnahmen'!K39:M39)=0,"",SUM('Einnahmen'!K39:M39))</f>
        <v/>
      </c>
      <c r="O39" s="6" t="n"/>
      <c r="P39" s="4" t="n"/>
      <c r="Q39" s="6" t="n"/>
      <c r="R39" s="8" t="n"/>
      <c r="S39" s="15">
        <f>IF('Einnahmen'!N39="","",IF('Einnahmen'!N39=0,"Prüfen",IF('Einnahmen'!O39="Offen","Offener Zahlungseingang","OK")))</f>
        <v/>
      </c>
    </row>
    <row r="40">
      <c r="A40" s="4" t="n"/>
      <c r="B40" s="5">
        <f>IF('Einnahmen'!A40="","",YEAR('Einnahmen'!A40))</f>
        <v/>
      </c>
      <c r="C40" s="6" t="n"/>
      <c r="D40" s="7">
        <f>IF('Einnahmen'!C40="","",IFERROR(VLOOKUP('Einnahmen'!C40,'Objekte'!$A$4:$D$103,2,FALSE),"Objekt nicht gefunden"))</f>
        <v/>
      </c>
      <c r="E40" s="8" t="n"/>
      <c r="F40" s="8" t="n"/>
      <c r="G40" s="8" t="n"/>
      <c r="H40" s="6" t="n"/>
      <c r="I40" s="4" t="n"/>
      <c r="J40" s="4" t="n"/>
      <c r="K40" s="9" t="n"/>
      <c r="L40" s="9" t="n"/>
      <c r="M40" s="9" t="n"/>
      <c r="N40" s="10">
        <f>IF(COUNTA('Einnahmen'!K40:M40)=0,"",SUM('Einnahmen'!K40:M40))</f>
        <v/>
      </c>
      <c r="O40" s="6" t="n"/>
      <c r="P40" s="4" t="n"/>
      <c r="Q40" s="6" t="n"/>
      <c r="R40" s="8" t="n"/>
      <c r="S40" s="11">
        <f>IF('Einnahmen'!N40="","",IF('Einnahmen'!N40=0,"Prüfen",IF('Einnahmen'!O40="Offen","Offener Zahlungseingang","OK")))</f>
        <v/>
      </c>
    </row>
    <row r="41">
      <c r="A41" s="4" t="n"/>
      <c r="B41" s="12">
        <f>IF('Einnahmen'!A41="","",YEAR('Einnahmen'!A41))</f>
        <v/>
      </c>
      <c r="C41" s="6" t="n"/>
      <c r="D41" s="13">
        <f>IF('Einnahmen'!C41="","",IFERROR(VLOOKUP('Einnahmen'!C41,'Objekte'!$A$4:$D$103,2,FALSE),"Objekt nicht gefunden"))</f>
        <v/>
      </c>
      <c r="E41" s="8" t="n"/>
      <c r="F41" s="8" t="n"/>
      <c r="G41" s="8" t="n"/>
      <c r="H41" s="6" t="n"/>
      <c r="I41" s="4" t="n"/>
      <c r="J41" s="4" t="n"/>
      <c r="K41" s="9" t="n"/>
      <c r="L41" s="9" t="n"/>
      <c r="M41" s="9" t="n"/>
      <c r="N41" s="14">
        <f>IF(COUNTA('Einnahmen'!K41:M41)=0,"",SUM('Einnahmen'!K41:M41))</f>
        <v/>
      </c>
      <c r="O41" s="6" t="n"/>
      <c r="P41" s="4" t="n"/>
      <c r="Q41" s="6" t="n"/>
      <c r="R41" s="8" t="n"/>
      <c r="S41" s="15">
        <f>IF('Einnahmen'!N41="","",IF('Einnahmen'!N41=0,"Prüfen",IF('Einnahmen'!O41="Offen","Offener Zahlungseingang","OK")))</f>
        <v/>
      </c>
    </row>
    <row r="42">
      <c r="A42" s="4" t="n"/>
      <c r="B42" s="5">
        <f>IF('Einnahmen'!A42="","",YEAR('Einnahmen'!A42))</f>
        <v/>
      </c>
      <c r="C42" s="6" t="n"/>
      <c r="D42" s="7">
        <f>IF('Einnahmen'!C42="","",IFERROR(VLOOKUP('Einnahmen'!C42,'Objekte'!$A$4:$D$103,2,FALSE),"Objekt nicht gefunden"))</f>
        <v/>
      </c>
      <c r="E42" s="8" t="n"/>
      <c r="F42" s="8" t="n"/>
      <c r="G42" s="8" t="n"/>
      <c r="H42" s="6" t="n"/>
      <c r="I42" s="4" t="n"/>
      <c r="J42" s="4" t="n"/>
      <c r="K42" s="9" t="n"/>
      <c r="L42" s="9" t="n"/>
      <c r="M42" s="9" t="n"/>
      <c r="N42" s="10">
        <f>IF(COUNTA('Einnahmen'!K42:M42)=0,"",SUM('Einnahmen'!K42:M42))</f>
        <v/>
      </c>
      <c r="O42" s="6" t="n"/>
      <c r="P42" s="4" t="n"/>
      <c r="Q42" s="6" t="n"/>
      <c r="R42" s="8" t="n"/>
      <c r="S42" s="11">
        <f>IF('Einnahmen'!N42="","",IF('Einnahmen'!N42=0,"Prüfen",IF('Einnahmen'!O42="Offen","Offener Zahlungseingang","OK")))</f>
        <v/>
      </c>
    </row>
    <row r="43">
      <c r="A43" s="4" t="n"/>
      <c r="B43" s="12">
        <f>IF('Einnahmen'!A43="","",YEAR('Einnahmen'!A43))</f>
        <v/>
      </c>
      <c r="C43" s="6" t="n"/>
      <c r="D43" s="13">
        <f>IF('Einnahmen'!C43="","",IFERROR(VLOOKUP('Einnahmen'!C43,'Objekte'!$A$4:$D$103,2,FALSE),"Objekt nicht gefunden"))</f>
        <v/>
      </c>
      <c r="E43" s="8" t="n"/>
      <c r="F43" s="8" t="n"/>
      <c r="G43" s="8" t="n"/>
      <c r="H43" s="6" t="n"/>
      <c r="I43" s="4" t="n"/>
      <c r="J43" s="4" t="n"/>
      <c r="K43" s="9" t="n"/>
      <c r="L43" s="9" t="n"/>
      <c r="M43" s="9" t="n"/>
      <c r="N43" s="14">
        <f>IF(COUNTA('Einnahmen'!K43:M43)=0,"",SUM('Einnahmen'!K43:M43))</f>
        <v/>
      </c>
      <c r="O43" s="6" t="n"/>
      <c r="P43" s="4" t="n"/>
      <c r="Q43" s="6" t="n"/>
      <c r="R43" s="8" t="n"/>
      <c r="S43" s="15">
        <f>IF('Einnahmen'!N43="","",IF('Einnahmen'!N43=0,"Prüfen",IF('Einnahmen'!O43="Offen","Offener Zahlungseingang","OK")))</f>
        <v/>
      </c>
    </row>
    <row r="44">
      <c r="A44" s="4" t="n"/>
      <c r="B44" s="5">
        <f>IF('Einnahmen'!A44="","",YEAR('Einnahmen'!A44))</f>
        <v/>
      </c>
      <c r="C44" s="6" t="n"/>
      <c r="D44" s="7">
        <f>IF('Einnahmen'!C44="","",IFERROR(VLOOKUP('Einnahmen'!C44,'Objekte'!$A$4:$D$103,2,FALSE),"Objekt nicht gefunden"))</f>
        <v/>
      </c>
      <c r="E44" s="8" t="n"/>
      <c r="F44" s="8" t="n"/>
      <c r="G44" s="8" t="n"/>
      <c r="H44" s="6" t="n"/>
      <c r="I44" s="4" t="n"/>
      <c r="J44" s="4" t="n"/>
      <c r="K44" s="9" t="n"/>
      <c r="L44" s="9" t="n"/>
      <c r="M44" s="9" t="n"/>
      <c r="N44" s="10">
        <f>IF(COUNTA('Einnahmen'!K44:M44)=0,"",SUM('Einnahmen'!K44:M44))</f>
        <v/>
      </c>
      <c r="O44" s="6" t="n"/>
      <c r="P44" s="4" t="n"/>
      <c r="Q44" s="6" t="n"/>
      <c r="R44" s="8" t="n"/>
      <c r="S44" s="11">
        <f>IF('Einnahmen'!N44="","",IF('Einnahmen'!N44=0,"Prüfen",IF('Einnahmen'!O44="Offen","Offener Zahlungseingang","OK")))</f>
        <v/>
      </c>
    </row>
    <row r="45">
      <c r="A45" s="4" t="n"/>
      <c r="B45" s="12">
        <f>IF('Einnahmen'!A45="","",YEAR('Einnahmen'!A45))</f>
        <v/>
      </c>
      <c r="C45" s="6" t="n"/>
      <c r="D45" s="13">
        <f>IF('Einnahmen'!C45="","",IFERROR(VLOOKUP('Einnahmen'!C45,'Objekte'!$A$4:$D$103,2,FALSE),"Objekt nicht gefunden"))</f>
        <v/>
      </c>
      <c r="E45" s="8" t="n"/>
      <c r="F45" s="8" t="n"/>
      <c r="G45" s="8" t="n"/>
      <c r="H45" s="6" t="n"/>
      <c r="I45" s="4" t="n"/>
      <c r="J45" s="4" t="n"/>
      <c r="K45" s="9" t="n"/>
      <c r="L45" s="9" t="n"/>
      <c r="M45" s="9" t="n"/>
      <c r="N45" s="14">
        <f>IF(COUNTA('Einnahmen'!K45:M45)=0,"",SUM('Einnahmen'!K45:M45))</f>
        <v/>
      </c>
      <c r="O45" s="6" t="n"/>
      <c r="P45" s="4" t="n"/>
      <c r="Q45" s="6" t="n"/>
      <c r="R45" s="8" t="n"/>
      <c r="S45" s="15">
        <f>IF('Einnahmen'!N45="","",IF('Einnahmen'!N45=0,"Prüfen",IF('Einnahmen'!O45="Offen","Offener Zahlungseingang","OK")))</f>
        <v/>
      </c>
    </row>
    <row r="46">
      <c r="A46" s="4" t="n"/>
      <c r="B46" s="5">
        <f>IF('Einnahmen'!A46="","",YEAR('Einnahmen'!A46))</f>
        <v/>
      </c>
      <c r="C46" s="6" t="n"/>
      <c r="D46" s="7">
        <f>IF('Einnahmen'!C46="","",IFERROR(VLOOKUP('Einnahmen'!C46,'Objekte'!$A$4:$D$103,2,FALSE),"Objekt nicht gefunden"))</f>
        <v/>
      </c>
      <c r="E46" s="8" t="n"/>
      <c r="F46" s="8" t="n"/>
      <c r="G46" s="8" t="n"/>
      <c r="H46" s="6" t="n"/>
      <c r="I46" s="4" t="n"/>
      <c r="J46" s="4" t="n"/>
      <c r="K46" s="9" t="n"/>
      <c r="L46" s="9" t="n"/>
      <c r="M46" s="9" t="n"/>
      <c r="N46" s="10">
        <f>IF(COUNTA('Einnahmen'!K46:M46)=0,"",SUM('Einnahmen'!K46:M46))</f>
        <v/>
      </c>
      <c r="O46" s="6" t="n"/>
      <c r="P46" s="4" t="n"/>
      <c r="Q46" s="6" t="n"/>
      <c r="R46" s="8" t="n"/>
      <c r="S46" s="11">
        <f>IF('Einnahmen'!N46="","",IF('Einnahmen'!N46=0,"Prüfen",IF('Einnahmen'!O46="Offen","Offener Zahlungseingang","OK")))</f>
        <v/>
      </c>
    </row>
    <row r="47">
      <c r="A47" s="4" t="n"/>
      <c r="B47" s="12">
        <f>IF('Einnahmen'!A47="","",YEAR('Einnahmen'!A47))</f>
        <v/>
      </c>
      <c r="C47" s="6" t="n"/>
      <c r="D47" s="13">
        <f>IF('Einnahmen'!C47="","",IFERROR(VLOOKUP('Einnahmen'!C47,'Objekte'!$A$4:$D$103,2,FALSE),"Objekt nicht gefunden"))</f>
        <v/>
      </c>
      <c r="E47" s="8" t="n"/>
      <c r="F47" s="8" t="n"/>
      <c r="G47" s="8" t="n"/>
      <c r="H47" s="6" t="n"/>
      <c r="I47" s="4" t="n"/>
      <c r="J47" s="4" t="n"/>
      <c r="K47" s="9" t="n"/>
      <c r="L47" s="9" t="n"/>
      <c r="M47" s="9" t="n"/>
      <c r="N47" s="14">
        <f>IF(COUNTA('Einnahmen'!K47:M47)=0,"",SUM('Einnahmen'!K47:M47))</f>
        <v/>
      </c>
      <c r="O47" s="6" t="n"/>
      <c r="P47" s="4" t="n"/>
      <c r="Q47" s="6" t="n"/>
      <c r="R47" s="8" t="n"/>
      <c r="S47" s="15">
        <f>IF('Einnahmen'!N47="","",IF('Einnahmen'!N47=0,"Prüfen",IF('Einnahmen'!O47="Offen","Offener Zahlungseingang","OK")))</f>
        <v/>
      </c>
    </row>
    <row r="48">
      <c r="A48" s="4" t="n"/>
      <c r="B48" s="5">
        <f>IF('Einnahmen'!A48="","",YEAR('Einnahmen'!A48))</f>
        <v/>
      </c>
      <c r="C48" s="6" t="n"/>
      <c r="D48" s="7">
        <f>IF('Einnahmen'!C48="","",IFERROR(VLOOKUP('Einnahmen'!C48,'Objekte'!$A$4:$D$103,2,FALSE),"Objekt nicht gefunden"))</f>
        <v/>
      </c>
      <c r="E48" s="8" t="n"/>
      <c r="F48" s="8" t="n"/>
      <c r="G48" s="8" t="n"/>
      <c r="H48" s="6" t="n"/>
      <c r="I48" s="4" t="n"/>
      <c r="J48" s="4" t="n"/>
      <c r="K48" s="9" t="n"/>
      <c r="L48" s="9" t="n"/>
      <c r="M48" s="9" t="n"/>
      <c r="N48" s="10">
        <f>IF(COUNTA('Einnahmen'!K48:M48)=0,"",SUM('Einnahmen'!K48:M48))</f>
        <v/>
      </c>
      <c r="O48" s="6" t="n"/>
      <c r="P48" s="4" t="n"/>
      <c r="Q48" s="6" t="n"/>
      <c r="R48" s="8" t="n"/>
      <c r="S48" s="11">
        <f>IF('Einnahmen'!N48="","",IF('Einnahmen'!N48=0,"Prüfen",IF('Einnahmen'!O48="Offen","Offener Zahlungseingang","OK")))</f>
        <v/>
      </c>
    </row>
    <row r="49">
      <c r="A49" s="4" t="n"/>
      <c r="B49" s="12">
        <f>IF('Einnahmen'!A49="","",YEAR('Einnahmen'!A49))</f>
        <v/>
      </c>
      <c r="C49" s="6" t="n"/>
      <c r="D49" s="13">
        <f>IF('Einnahmen'!C49="","",IFERROR(VLOOKUP('Einnahmen'!C49,'Objekte'!$A$4:$D$103,2,FALSE),"Objekt nicht gefunden"))</f>
        <v/>
      </c>
      <c r="E49" s="8" t="n"/>
      <c r="F49" s="8" t="n"/>
      <c r="G49" s="8" t="n"/>
      <c r="H49" s="6" t="n"/>
      <c r="I49" s="4" t="n"/>
      <c r="J49" s="4" t="n"/>
      <c r="K49" s="9" t="n"/>
      <c r="L49" s="9" t="n"/>
      <c r="M49" s="9" t="n"/>
      <c r="N49" s="14">
        <f>IF(COUNTA('Einnahmen'!K49:M49)=0,"",SUM('Einnahmen'!K49:M49))</f>
        <v/>
      </c>
      <c r="O49" s="6" t="n"/>
      <c r="P49" s="4" t="n"/>
      <c r="Q49" s="6" t="n"/>
      <c r="R49" s="8" t="n"/>
      <c r="S49" s="15">
        <f>IF('Einnahmen'!N49="","",IF('Einnahmen'!N49=0,"Prüfen",IF('Einnahmen'!O49="Offen","Offener Zahlungseingang","OK")))</f>
        <v/>
      </c>
    </row>
    <row r="50">
      <c r="A50" s="4" t="n"/>
      <c r="B50" s="5">
        <f>IF('Einnahmen'!A50="","",YEAR('Einnahmen'!A50))</f>
        <v/>
      </c>
      <c r="C50" s="6" t="n"/>
      <c r="D50" s="7">
        <f>IF('Einnahmen'!C50="","",IFERROR(VLOOKUP('Einnahmen'!C50,'Objekte'!$A$4:$D$103,2,FALSE),"Objekt nicht gefunden"))</f>
        <v/>
      </c>
      <c r="E50" s="8" t="n"/>
      <c r="F50" s="8" t="n"/>
      <c r="G50" s="8" t="n"/>
      <c r="H50" s="6" t="n"/>
      <c r="I50" s="4" t="n"/>
      <c r="J50" s="4" t="n"/>
      <c r="K50" s="9" t="n"/>
      <c r="L50" s="9" t="n"/>
      <c r="M50" s="9" t="n"/>
      <c r="N50" s="10">
        <f>IF(COUNTA('Einnahmen'!K50:M50)=0,"",SUM('Einnahmen'!K50:M50))</f>
        <v/>
      </c>
      <c r="O50" s="6" t="n"/>
      <c r="P50" s="4" t="n"/>
      <c r="Q50" s="6" t="n"/>
      <c r="R50" s="8" t="n"/>
      <c r="S50" s="11">
        <f>IF('Einnahmen'!N50="","",IF('Einnahmen'!N50=0,"Prüfen",IF('Einnahmen'!O50="Offen","Offener Zahlungseingang","OK")))</f>
        <v/>
      </c>
    </row>
    <row r="51">
      <c r="A51" s="4" t="n"/>
      <c r="B51" s="12">
        <f>IF('Einnahmen'!A51="","",YEAR('Einnahmen'!A51))</f>
        <v/>
      </c>
      <c r="C51" s="6" t="n"/>
      <c r="D51" s="13">
        <f>IF('Einnahmen'!C51="","",IFERROR(VLOOKUP('Einnahmen'!C51,'Objekte'!$A$4:$D$103,2,FALSE),"Objekt nicht gefunden"))</f>
        <v/>
      </c>
      <c r="E51" s="8" t="n"/>
      <c r="F51" s="8" t="n"/>
      <c r="G51" s="8" t="n"/>
      <c r="H51" s="6" t="n"/>
      <c r="I51" s="4" t="n"/>
      <c r="J51" s="4" t="n"/>
      <c r="K51" s="9" t="n"/>
      <c r="L51" s="9" t="n"/>
      <c r="M51" s="9" t="n"/>
      <c r="N51" s="14">
        <f>IF(COUNTA('Einnahmen'!K51:M51)=0,"",SUM('Einnahmen'!K51:M51))</f>
        <v/>
      </c>
      <c r="O51" s="6" t="n"/>
      <c r="P51" s="4" t="n"/>
      <c r="Q51" s="6" t="n"/>
      <c r="R51" s="8" t="n"/>
      <c r="S51" s="15">
        <f>IF('Einnahmen'!N51="","",IF('Einnahmen'!N51=0,"Prüfen",IF('Einnahmen'!O51="Offen","Offener Zahlungseingang","OK")))</f>
        <v/>
      </c>
    </row>
    <row r="52">
      <c r="A52" s="4" t="n"/>
      <c r="B52" s="5">
        <f>IF('Einnahmen'!A52="","",YEAR('Einnahmen'!A52))</f>
        <v/>
      </c>
      <c r="C52" s="6" t="n"/>
      <c r="D52" s="7">
        <f>IF('Einnahmen'!C52="","",IFERROR(VLOOKUP('Einnahmen'!C52,'Objekte'!$A$4:$D$103,2,FALSE),"Objekt nicht gefunden"))</f>
        <v/>
      </c>
      <c r="E52" s="8" t="n"/>
      <c r="F52" s="8" t="n"/>
      <c r="G52" s="8" t="n"/>
      <c r="H52" s="6" t="n"/>
      <c r="I52" s="4" t="n"/>
      <c r="J52" s="4" t="n"/>
      <c r="K52" s="9" t="n"/>
      <c r="L52" s="9" t="n"/>
      <c r="M52" s="9" t="n"/>
      <c r="N52" s="10">
        <f>IF(COUNTA('Einnahmen'!K52:M52)=0,"",SUM('Einnahmen'!K52:M52))</f>
        <v/>
      </c>
      <c r="O52" s="6" t="n"/>
      <c r="P52" s="4" t="n"/>
      <c r="Q52" s="6" t="n"/>
      <c r="R52" s="8" t="n"/>
      <c r="S52" s="11">
        <f>IF('Einnahmen'!N52="","",IF('Einnahmen'!N52=0,"Prüfen",IF('Einnahmen'!O52="Offen","Offener Zahlungseingang","OK")))</f>
        <v/>
      </c>
    </row>
    <row r="53">
      <c r="A53" s="4" t="n"/>
      <c r="B53" s="12">
        <f>IF('Einnahmen'!A53="","",YEAR('Einnahmen'!A53))</f>
        <v/>
      </c>
      <c r="C53" s="6" t="n"/>
      <c r="D53" s="13">
        <f>IF('Einnahmen'!C53="","",IFERROR(VLOOKUP('Einnahmen'!C53,'Objekte'!$A$4:$D$103,2,FALSE),"Objekt nicht gefunden"))</f>
        <v/>
      </c>
      <c r="E53" s="8" t="n"/>
      <c r="F53" s="8" t="n"/>
      <c r="G53" s="8" t="n"/>
      <c r="H53" s="6" t="n"/>
      <c r="I53" s="4" t="n"/>
      <c r="J53" s="4" t="n"/>
      <c r="K53" s="9" t="n"/>
      <c r="L53" s="9" t="n"/>
      <c r="M53" s="9" t="n"/>
      <c r="N53" s="14">
        <f>IF(COUNTA('Einnahmen'!K53:M53)=0,"",SUM('Einnahmen'!K53:M53))</f>
        <v/>
      </c>
      <c r="O53" s="6" t="n"/>
      <c r="P53" s="4" t="n"/>
      <c r="Q53" s="6" t="n"/>
      <c r="R53" s="8" t="n"/>
      <c r="S53" s="15">
        <f>IF('Einnahmen'!N53="","",IF('Einnahmen'!N53=0,"Prüfen",IF('Einnahmen'!O53="Offen","Offener Zahlungseingang","OK")))</f>
        <v/>
      </c>
    </row>
    <row r="54">
      <c r="A54" s="4" t="n"/>
      <c r="B54" s="5">
        <f>IF('Einnahmen'!A54="","",YEAR('Einnahmen'!A54))</f>
        <v/>
      </c>
      <c r="C54" s="6" t="n"/>
      <c r="D54" s="7">
        <f>IF('Einnahmen'!C54="","",IFERROR(VLOOKUP('Einnahmen'!C54,'Objekte'!$A$4:$D$103,2,FALSE),"Objekt nicht gefunden"))</f>
        <v/>
      </c>
      <c r="E54" s="8" t="n"/>
      <c r="F54" s="8" t="n"/>
      <c r="G54" s="8" t="n"/>
      <c r="H54" s="6" t="n"/>
      <c r="I54" s="4" t="n"/>
      <c r="J54" s="4" t="n"/>
      <c r="K54" s="9" t="n"/>
      <c r="L54" s="9" t="n"/>
      <c r="M54" s="9" t="n"/>
      <c r="N54" s="10">
        <f>IF(COUNTA('Einnahmen'!K54:M54)=0,"",SUM('Einnahmen'!K54:M54))</f>
        <v/>
      </c>
      <c r="O54" s="6" t="n"/>
      <c r="P54" s="4" t="n"/>
      <c r="Q54" s="6" t="n"/>
      <c r="R54" s="8" t="n"/>
      <c r="S54" s="11">
        <f>IF('Einnahmen'!N54="","",IF('Einnahmen'!N54=0,"Prüfen",IF('Einnahmen'!O54="Offen","Offener Zahlungseingang","OK")))</f>
        <v/>
      </c>
    </row>
    <row r="55">
      <c r="A55" s="4" t="n"/>
      <c r="B55" s="12">
        <f>IF('Einnahmen'!A55="","",YEAR('Einnahmen'!A55))</f>
        <v/>
      </c>
      <c r="C55" s="6" t="n"/>
      <c r="D55" s="13">
        <f>IF('Einnahmen'!C55="","",IFERROR(VLOOKUP('Einnahmen'!C55,'Objekte'!$A$4:$D$103,2,FALSE),"Objekt nicht gefunden"))</f>
        <v/>
      </c>
      <c r="E55" s="8" t="n"/>
      <c r="F55" s="8" t="n"/>
      <c r="G55" s="8" t="n"/>
      <c r="H55" s="6" t="n"/>
      <c r="I55" s="4" t="n"/>
      <c r="J55" s="4" t="n"/>
      <c r="K55" s="9" t="n"/>
      <c r="L55" s="9" t="n"/>
      <c r="M55" s="9" t="n"/>
      <c r="N55" s="14">
        <f>IF(COUNTA('Einnahmen'!K55:M55)=0,"",SUM('Einnahmen'!K55:M55))</f>
        <v/>
      </c>
      <c r="O55" s="6" t="n"/>
      <c r="P55" s="4" t="n"/>
      <c r="Q55" s="6" t="n"/>
      <c r="R55" s="8" t="n"/>
      <c r="S55" s="15">
        <f>IF('Einnahmen'!N55="","",IF('Einnahmen'!N55=0,"Prüfen",IF('Einnahmen'!O55="Offen","Offener Zahlungseingang","OK")))</f>
        <v/>
      </c>
    </row>
    <row r="56">
      <c r="A56" s="4" t="n"/>
      <c r="B56" s="5">
        <f>IF('Einnahmen'!A56="","",YEAR('Einnahmen'!A56))</f>
        <v/>
      </c>
      <c r="C56" s="6" t="n"/>
      <c r="D56" s="7">
        <f>IF('Einnahmen'!C56="","",IFERROR(VLOOKUP('Einnahmen'!C56,'Objekte'!$A$4:$D$103,2,FALSE),"Objekt nicht gefunden"))</f>
        <v/>
      </c>
      <c r="E56" s="8" t="n"/>
      <c r="F56" s="8" t="n"/>
      <c r="G56" s="8" t="n"/>
      <c r="H56" s="6" t="n"/>
      <c r="I56" s="4" t="n"/>
      <c r="J56" s="4" t="n"/>
      <c r="K56" s="9" t="n"/>
      <c r="L56" s="9" t="n"/>
      <c r="M56" s="9" t="n"/>
      <c r="N56" s="10">
        <f>IF(COUNTA('Einnahmen'!K56:M56)=0,"",SUM('Einnahmen'!K56:M56))</f>
        <v/>
      </c>
      <c r="O56" s="6" t="n"/>
      <c r="P56" s="4" t="n"/>
      <c r="Q56" s="6" t="n"/>
      <c r="R56" s="8" t="n"/>
      <c r="S56" s="11">
        <f>IF('Einnahmen'!N56="","",IF('Einnahmen'!N56=0,"Prüfen",IF('Einnahmen'!O56="Offen","Offener Zahlungseingang","OK")))</f>
        <v/>
      </c>
    </row>
    <row r="57">
      <c r="A57" s="4" t="n"/>
      <c r="B57" s="12">
        <f>IF('Einnahmen'!A57="","",YEAR('Einnahmen'!A57))</f>
        <v/>
      </c>
      <c r="C57" s="6" t="n"/>
      <c r="D57" s="13">
        <f>IF('Einnahmen'!C57="","",IFERROR(VLOOKUP('Einnahmen'!C57,'Objekte'!$A$4:$D$103,2,FALSE),"Objekt nicht gefunden"))</f>
        <v/>
      </c>
      <c r="E57" s="8" t="n"/>
      <c r="F57" s="8" t="n"/>
      <c r="G57" s="8" t="n"/>
      <c r="H57" s="6" t="n"/>
      <c r="I57" s="4" t="n"/>
      <c r="J57" s="4" t="n"/>
      <c r="K57" s="9" t="n"/>
      <c r="L57" s="9" t="n"/>
      <c r="M57" s="9" t="n"/>
      <c r="N57" s="14">
        <f>IF(COUNTA('Einnahmen'!K57:M57)=0,"",SUM('Einnahmen'!K57:M57))</f>
        <v/>
      </c>
      <c r="O57" s="6" t="n"/>
      <c r="P57" s="4" t="n"/>
      <c r="Q57" s="6" t="n"/>
      <c r="R57" s="8" t="n"/>
      <c r="S57" s="15">
        <f>IF('Einnahmen'!N57="","",IF('Einnahmen'!N57=0,"Prüfen",IF('Einnahmen'!O57="Offen","Offener Zahlungseingang","OK")))</f>
        <v/>
      </c>
    </row>
    <row r="58">
      <c r="A58" s="4" t="n"/>
      <c r="B58" s="5">
        <f>IF('Einnahmen'!A58="","",YEAR('Einnahmen'!A58))</f>
        <v/>
      </c>
      <c r="C58" s="6" t="n"/>
      <c r="D58" s="7">
        <f>IF('Einnahmen'!C58="","",IFERROR(VLOOKUP('Einnahmen'!C58,'Objekte'!$A$4:$D$103,2,FALSE),"Objekt nicht gefunden"))</f>
        <v/>
      </c>
      <c r="E58" s="8" t="n"/>
      <c r="F58" s="8" t="n"/>
      <c r="G58" s="8" t="n"/>
      <c r="H58" s="6" t="n"/>
      <c r="I58" s="4" t="n"/>
      <c r="J58" s="4" t="n"/>
      <c r="K58" s="9" t="n"/>
      <c r="L58" s="9" t="n"/>
      <c r="M58" s="9" t="n"/>
      <c r="N58" s="10">
        <f>IF(COUNTA('Einnahmen'!K58:M58)=0,"",SUM('Einnahmen'!K58:M58))</f>
        <v/>
      </c>
      <c r="O58" s="6" t="n"/>
      <c r="P58" s="4" t="n"/>
      <c r="Q58" s="6" t="n"/>
      <c r="R58" s="8" t="n"/>
      <c r="S58" s="11">
        <f>IF('Einnahmen'!N58="","",IF('Einnahmen'!N58=0,"Prüfen",IF('Einnahmen'!O58="Offen","Offener Zahlungseingang","OK")))</f>
        <v/>
      </c>
    </row>
    <row r="59">
      <c r="A59" s="4" t="n"/>
      <c r="B59" s="12">
        <f>IF('Einnahmen'!A59="","",YEAR('Einnahmen'!A59))</f>
        <v/>
      </c>
      <c r="C59" s="6" t="n"/>
      <c r="D59" s="13">
        <f>IF('Einnahmen'!C59="","",IFERROR(VLOOKUP('Einnahmen'!C59,'Objekte'!$A$4:$D$103,2,FALSE),"Objekt nicht gefunden"))</f>
        <v/>
      </c>
      <c r="E59" s="8" t="n"/>
      <c r="F59" s="8" t="n"/>
      <c r="G59" s="8" t="n"/>
      <c r="H59" s="6" t="n"/>
      <c r="I59" s="4" t="n"/>
      <c r="J59" s="4" t="n"/>
      <c r="K59" s="9" t="n"/>
      <c r="L59" s="9" t="n"/>
      <c r="M59" s="9" t="n"/>
      <c r="N59" s="14">
        <f>IF(COUNTA('Einnahmen'!K59:M59)=0,"",SUM('Einnahmen'!K59:M59))</f>
        <v/>
      </c>
      <c r="O59" s="6" t="n"/>
      <c r="P59" s="4" t="n"/>
      <c r="Q59" s="6" t="n"/>
      <c r="R59" s="8" t="n"/>
      <c r="S59" s="15">
        <f>IF('Einnahmen'!N59="","",IF('Einnahmen'!N59=0,"Prüfen",IF('Einnahmen'!O59="Offen","Offener Zahlungseingang","OK")))</f>
        <v/>
      </c>
    </row>
    <row r="60">
      <c r="A60" s="4" t="n"/>
      <c r="B60" s="5">
        <f>IF('Einnahmen'!A60="","",YEAR('Einnahmen'!A60))</f>
        <v/>
      </c>
      <c r="C60" s="6" t="n"/>
      <c r="D60" s="7">
        <f>IF('Einnahmen'!C60="","",IFERROR(VLOOKUP('Einnahmen'!C60,'Objekte'!$A$4:$D$103,2,FALSE),"Objekt nicht gefunden"))</f>
        <v/>
      </c>
      <c r="E60" s="8" t="n"/>
      <c r="F60" s="8" t="n"/>
      <c r="G60" s="8" t="n"/>
      <c r="H60" s="6" t="n"/>
      <c r="I60" s="4" t="n"/>
      <c r="J60" s="4" t="n"/>
      <c r="K60" s="9" t="n"/>
      <c r="L60" s="9" t="n"/>
      <c r="M60" s="9" t="n"/>
      <c r="N60" s="10">
        <f>IF(COUNTA('Einnahmen'!K60:M60)=0,"",SUM('Einnahmen'!K60:M60))</f>
        <v/>
      </c>
      <c r="O60" s="6" t="n"/>
      <c r="P60" s="4" t="n"/>
      <c r="Q60" s="6" t="n"/>
      <c r="R60" s="8" t="n"/>
      <c r="S60" s="11">
        <f>IF('Einnahmen'!N60="","",IF('Einnahmen'!N60=0,"Prüfen",IF('Einnahmen'!O60="Offen","Offener Zahlungseingang","OK")))</f>
        <v/>
      </c>
    </row>
    <row r="61">
      <c r="A61" s="4" t="n"/>
      <c r="B61" s="12">
        <f>IF('Einnahmen'!A61="","",YEAR('Einnahmen'!A61))</f>
        <v/>
      </c>
      <c r="C61" s="6" t="n"/>
      <c r="D61" s="13">
        <f>IF('Einnahmen'!C61="","",IFERROR(VLOOKUP('Einnahmen'!C61,'Objekte'!$A$4:$D$103,2,FALSE),"Objekt nicht gefunden"))</f>
        <v/>
      </c>
      <c r="E61" s="8" t="n"/>
      <c r="F61" s="8" t="n"/>
      <c r="G61" s="8" t="n"/>
      <c r="H61" s="6" t="n"/>
      <c r="I61" s="4" t="n"/>
      <c r="J61" s="4" t="n"/>
      <c r="K61" s="9" t="n"/>
      <c r="L61" s="9" t="n"/>
      <c r="M61" s="9" t="n"/>
      <c r="N61" s="14">
        <f>IF(COUNTA('Einnahmen'!K61:M61)=0,"",SUM('Einnahmen'!K61:M61))</f>
        <v/>
      </c>
      <c r="O61" s="6" t="n"/>
      <c r="P61" s="4" t="n"/>
      <c r="Q61" s="6" t="n"/>
      <c r="R61" s="8" t="n"/>
      <c r="S61" s="15">
        <f>IF('Einnahmen'!N61="","",IF('Einnahmen'!N61=0,"Prüfen",IF('Einnahmen'!O61="Offen","Offener Zahlungseingang","OK")))</f>
        <v/>
      </c>
    </row>
    <row r="62">
      <c r="A62" s="4" t="n"/>
      <c r="B62" s="5">
        <f>IF('Einnahmen'!A62="","",YEAR('Einnahmen'!A62))</f>
        <v/>
      </c>
      <c r="C62" s="6" t="n"/>
      <c r="D62" s="7">
        <f>IF('Einnahmen'!C62="","",IFERROR(VLOOKUP('Einnahmen'!C62,'Objekte'!$A$4:$D$103,2,FALSE),"Objekt nicht gefunden"))</f>
        <v/>
      </c>
      <c r="E62" s="8" t="n"/>
      <c r="F62" s="8" t="n"/>
      <c r="G62" s="8" t="n"/>
      <c r="H62" s="6" t="n"/>
      <c r="I62" s="4" t="n"/>
      <c r="J62" s="4" t="n"/>
      <c r="K62" s="9" t="n"/>
      <c r="L62" s="9" t="n"/>
      <c r="M62" s="9" t="n"/>
      <c r="N62" s="10">
        <f>IF(COUNTA('Einnahmen'!K62:M62)=0,"",SUM('Einnahmen'!K62:M62))</f>
        <v/>
      </c>
      <c r="O62" s="6" t="n"/>
      <c r="P62" s="4" t="n"/>
      <c r="Q62" s="6" t="n"/>
      <c r="R62" s="8" t="n"/>
      <c r="S62" s="11">
        <f>IF('Einnahmen'!N62="","",IF('Einnahmen'!N62=0,"Prüfen",IF('Einnahmen'!O62="Offen","Offener Zahlungseingang","OK")))</f>
        <v/>
      </c>
    </row>
    <row r="63">
      <c r="A63" s="4" t="n"/>
      <c r="B63" s="12">
        <f>IF('Einnahmen'!A63="","",YEAR('Einnahmen'!A63))</f>
        <v/>
      </c>
      <c r="C63" s="6" t="n"/>
      <c r="D63" s="13">
        <f>IF('Einnahmen'!C63="","",IFERROR(VLOOKUP('Einnahmen'!C63,'Objekte'!$A$4:$D$103,2,FALSE),"Objekt nicht gefunden"))</f>
        <v/>
      </c>
      <c r="E63" s="8" t="n"/>
      <c r="F63" s="8" t="n"/>
      <c r="G63" s="8" t="n"/>
      <c r="H63" s="6" t="n"/>
      <c r="I63" s="4" t="n"/>
      <c r="J63" s="4" t="n"/>
      <c r="K63" s="9" t="n"/>
      <c r="L63" s="9" t="n"/>
      <c r="M63" s="9" t="n"/>
      <c r="N63" s="14">
        <f>IF(COUNTA('Einnahmen'!K63:M63)=0,"",SUM('Einnahmen'!K63:M63))</f>
        <v/>
      </c>
      <c r="O63" s="6" t="n"/>
      <c r="P63" s="4" t="n"/>
      <c r="Q63" s="6" t="n"/>
      <c r="R63" s="8" t="n"/>
      <c r="S63" s="15">
        <f>IF('Einnahmen'!N63="","",IF('Einnahmen'!N63=0,"Prüfen",IF('Einnahmen'!O63="Offen","Offener Zahlungseingang","OK")))</f>
        <v/>
      </c>
    </row>
    <row r="64">
      <c r="A64" s="4" t="n"/>
      <c r="B64" s="5">
        <f>IF('Einnahmen'!A64="","",YEAR('Einnahmen'!A64))</f>
        <v/>
      </c>
      <c r="C64" s="6" t="n"/>
      <c r="D64" s="7">
        <f>IF('Einnahmen'!C64="","",IFERROR(VLOOKUP('Einnahmen'!C64,'Objekte'!$A$4:$D$103,2,FALSE),"Objekt nicht gefunden"))</f>
        <v/>
      </c>
      <c r="E64" s="8" t="n"/>
      <c r="F64" s="8" t="n"/>
      <c r="G64" s="8" t="n"/>
      <c r="H64" s="6" t="n"/>
      <c r="I64" s="4" t="n"/>
      <c r="J64" s="4" t="n"/>
      <c r="K64" s="9" t="n"/>
      <c r="L64" s="9" t="n"/>
      <c r="M64" s="9" t="n"/>
      <c r="N64" s="10">
        <f>IF(COUNTA('Einnahmen'!K64:M64)=0,"",SUM('Einnahmen'!K64:M64))</f>
        <v/>
      </c>
      <c r="O64" s="6" t="n"/>
      <c r="P64" s="4" t="n"/>
      <c r="Q64" s="6" t="n"/>
      <c r="R64" s="8" t="n"/>
      <c r="S64" s="11">
        <f>IF('Einnahmen'!N64="","",IF('Einnahmen'!N64=0,"Prüfen",IF('Einnahmen'!O64="Offen","Offener Zahlungseingang","OK")))</f>
        <v/>
      </c>
    </row>
    <row r="65">
      <c r="A65" s="4" t="n"/>
      <c r="B65" s="12">
        <f>IF('Einnahmen'!A65="","",YEAR('Einnahmen'!A65))</f>
        <v/>
      </c>
      <c r="C65" s="6" t="n"/>
      <c r="D65" s="13">
        <f>IF('Einnahmen'!C65="","",IFERROR(VLOOKUP('Einnahmen'!C65,'Objekte'!$A$4:$D$103,2,FALSE),"Objekt nicht gefunden"))</f>
        <v/>
      </c>
      <c r="E65" s="8" t="n"/>
      <c r="F65" s="8" t="n"/>
      <c r="G65" s="8" t="n"/>
      <c r="H65" s="6" t="n"/>
      <c r="I65" s="4" t="n"/>
      <c r="J65" s="4" t="n"/>
      <c r="K65" s="9" t="n"/>
      <c r="L65" s="9" t="n"/>
      <c r="M65" s="9" t="n"/>
      <c r="N65" s="14">
        <f>IF(COUNTA('Einnahmen'!K65:M65)=0,"",SUM('Einnahmen'!K65:M65))</f>
        <v/>
      </c>
      <c r="O65" s="6" t="n"/>
      <c r="P65" s="4" t="n"/>
      <c r="Q65" s="6" t="n"/>
      <c r="R65" s="8" t="n"/>
      <c r="S65" s="15">
        <f>IF('Einnahmen'!N65="","",IF('Einnahmen'!N65=0,"Prüfen",IF('Einnahmen'!O65="Offen","Offener Zahlungseingang","OK")))</f>
        <v/>
      </c>
    </row>
    <row r="66">
      <c r="A66" s="4" t="n"/>
      <c r="B66" s="5">
        <f>IF('Einnahmen'!A66="","",YEAR('Einnahmen'!A66))</f>
        <v/>
      </c>
      <c r="C66" s="6" t="n"/>
      <c r="D66" s="7">
        <f>IF('Einnahmen'!C66="","",IFERROR(VLOOKUP('Einnahmen'!C66,'Objekte'!$A$4:$D$103,2,FALSE),"Objekt nicht gefunden"))</f>
        <v/>
      </c>
      <c r="E66" s="8" t="n"/>
      <c r="F66" s="8" t="n"/>
      <c r="G66" s="8" t="n"/>
      <c r="H66" s="6" t="n"/>
      <c r="I66" s="4" t="n"/>
      <c r="J66" s="4" t="n"/>
      <c r="K66" s="9" t="n"/>
      <c r="L66" s="9" t="n"/>
      <c r="M66" s="9" t="n"/>
      <c r="N66" s="10">
        <f>IF(COUNTA('Einnahmen'!K66:M66)=0,"",SUM('Einnahmen'!K66:M66))</f>
        <v/>
      </c>
      <c r="O66" s="6" t="n"/>
      <c r="P66" s="4" t="n"/>
      <c r="Q66" s="6" t="n"/>
      <c r="R66" s="8" t="n"/>
      <c r="S66" s="11">
        <f>IF('Einnahmen'!N66="","",IF('Einnahmen'!N66=0,"Prüfen",IF('Einnahmen'!O66="Offen","Offener Zahlungseingang","OK")))</f>
        <v/>
      </c>
    </row>
    <row r="67">
      <c r="A67" s="4" t="n"/>
      <c r="B67" s="12">
        <f>IF('Einnahmen'!A67="","",YEAR('Einnahmen'!A67))</f>
        <v/>
      </c>
      <c r="C67" s="6" t="n"/>
      <c r="D67" s="13">
        <f>IF('Einnahmen'!C67="","",IFERROR(VLOOKUP('Einnahmen'!C67,'Objekte'!$A$4:$D$103,2,FALSE),"Objekt nicht gefunden"))</f>
        <v/>
      </c>
      <c r="E67" s="8" t="n"/>
      <c r="F67" s="8" t="n"/>
      <c r="G67" s="8" t="n"/>
      <c r="H67" s="6" t="n"/>
      <c r="I67" s="4" t="n"/>
      <c r="J67" s="4" t="n"/>
      <c r="K67" s="9" t="n"/>
      <c r="L67" s="9" t="n"/>
      <c r="M67" s="9" t="n"/>
      <c r="N67" s="14">
        <f>IF(COUNTA('Einnahmen'!K67:M67)=0,"",SUM('Einnahmen'!K67:M67))</f>
        <v/>
      </c>
      <c r="O67" s="6" t="n"/>
      <c r="P67" s="4" t="n"/>
      <c r="Q67" s="6" t="n"/>
      <c r="R67" s="8" t="n"/>
      <c r="S67" s="15">
        <f>IF('Einnahmen'!N67="","",IF('Einnahmen'!N67=0,"Prüfen",IF('Einnahmen'!O67="Offen","Offener Zahlungseingang","OK")))</f>
        <v/>
      </c>
    </row>
    <row r="68">
      <c r="A68" s="4" t="n"/>
      <c r="B68" s="5">
        <f>IF('Einnahmen'!A68="","",YEAR('Einnahmen'!A68))</f>
        <v/>
      </c>
      <c r="C68" s="6" t="n"/>
      <c r="D68" s="7">
        <f>IF('Einnahmen'!C68="","",IFERROR(VLOOKUP('Einnahmen'!C68,'Objekte'!$A$4:$D$103,2,FALSE),"Objekt nicht gefunden"))</f>
        <v/>
      </c>
      <c r="E68" s="8" t="n"/>
      <c r="F68" s="8" t="n"/>
      <c r="G68" s="8" t="n"/>
      <c r="H68" s="6" t="n"/>
      <c r="I68" s="4" t="n"/>
      <c r="J68" s="4" t="n"/>
      <c r="K68" s="9" t="n"/>
      <c r="L68" s="9" t="n"/>
      <c r="M68" s="9" t="n"/>
      <c r="N68" s="10">
        <f>IF(COUNTA('Einnahmen'!K68:M68)=0,"",SUM('Einnahmen'!K68:M68))</f>
        <v/>
      </c>
      <c r="O68" s="6" t="n"/>
      <c r="P68" s="4" t="n"/>
      <c r="Q68" s="6" t="n"/>
      <c r="R68" s="8" t="n"/>
      <c r="S68" s="11">
        <f>IF('Einnahmen'!N68="","",IF('Einnahmen'!N68=0,"Prüfen",IF('Einnahmen'!O68="Offen","Offener Zahlungseingang","OK")))</f>
        <v/>
      </c>
    </row>
    <row r="69">
      <c r="A69" s="4" t="n"/>
      <c r="B69" s="12">
        <f>IF('Einnahmen'!A69="","",YEAR('Einnahmen'!A69))</f>
        <v/>
      </c>
      <c r="C69" s="6" t="n"/>
      <c r="D69" s="13">
        <f>IF('Einnahmen'!C69="","",IFERROR(VLOOKUP('Einnahmen'!C69,'Objekte'!$A$4:$D$103,2,FALSE),"Objekt nicht gefunden"))</f>
        <v/>
      </c>
      <c r="E69" s="8" t="n"/>
      <c r="F69" s="8" t="n"/>
      <c r="G69" s="8" t="n"/>
      <c r="H69" s="6" t="n"/>
      <c r="I69" s="4" t="n"/>
      <c r="J69" s="4" t="n"/>
      <c r="K69" s="9" t="n"/>
      <c r="L69" s="9" t="n"/>
      <c r="M69" s="9" t="n"/>
      <c r="N69" s="14">
        <f>IF(COUNTA('Einnahmen'!K69:M69)=0,"",SUM('Einnahmen'!K69:M69))</f>
        <v/>
      </c>
      <c r="O69" s="6" t="n"/>
      <c r="P69" s="4" t="n"/>
      <c r="Q69" s="6" t="n"/>
      <c r="R69" s="8" t="n"/>
      <c r="S69" s="15">
        <f>IF('Einnahmen'!N69="","",IF('Einnahmen'!N69=0,"Prüfen",IF('Einnahmen'!O69="Offen","Offener Zahlungseingang","OK")))</f>
        <v/>
      </c>
    </row>
    <row r="70">
      <c r="A70" s="4" t="n"/>
      <c r="B70" s="5">
        <f>IF('Einnahmen'!A70="","",YEAR('Einnahmen'!A70))</f>
        <v/>
      </c>
      <c r="C70" s="6" t="n"/>
      <c r="D70" s="7">
        <f>IF('Einnahmen'!C70="","",IFERROR(VLOOKUP('Einnahmen'!C70,'Objekte'!$A$4:$D$103,2,FALSE),"Objekt nicht gefunden"))</f>
        <v/>
      </c>
      <c r="E70" s="8" t="n"/>
      <c r="F70" s="8" t="n"/>
      <c r="G70" s="8" t="n"/>
      <c r="H70" s="6" t="n"/>
      <c r="I70" s="4" t="n"/>
      <c r="J70" s="4" t="n"/>
      <c r="K70" s="9" t="n"/>
      <c r="L70" s="9" t="n"/>
      <c r="M70" s="9" t="n"/>
      <c r="N70" s="10">
        <f>IF(COUNTA('Einnahmen'!K70:M70)=0,"",SUM('Einnahmen'!K70:M70))</f>
        <v/>
      </c>
      <c r="O70" s="6" t="n"/>
      <c r="P70" s="4" t="n"/>
      <c r="Q70" s="6" t="n"/>
      <c r="R70" s="8" t="n"/>
      <c r="S70" s="11">
        <f>IF('Einnahmen'!N70="","",IF('Einnahmen'!N70=0,"Prüfen",IF('Einnahmen'!O70="Offen","Offener Zahlungseingang","OK")))</f>
        <v/>
      </c>
    </row>
    <row r="71">
      <c r="A71" s="4" t="n"/>
      <c r="B71" s="12">
        <f>IF('Einnahmen'!A71="","",YEAR('Einnahmen'!A71))</f>
        <v/>
      </c>
      <c r="C71" s="6" t="n"/>
      <c r="D71" s="13">
        <f>IF('Einnahmen'!C71="","",IFERROR(VLOOKUP('Einnahmen'!C71,'Objekte'!$A$4:$D$103,2,FALSE),"Objekt nicht gefunden"))</f>
        <v/>
      </c>
      <c r="E71" s="8" t="n"/>
      <c r="F71" s="8" t="n"/>
      <c r="G71" s="8" t="n"/>
      <c r="H71" s="6" t="n"/>
      <c r="I71" s="4" t="n"/>
      <c r="J71" s="4" t="n"/>
      <c r="K71" s="9" t="n"/>
      <c r="L71" s="9" t="n"/>
      <c r="M71" s="9" t="n"/>
      <c r="N71" s="14">
        <f>IF(COUNTA('Einnahmen'!K71:M71)=0,"",SUM('Einnahmen'!K71:M71))</f>
        <v/>
      </c>
      <c r="O71" s="6" t="n"/>
      <c r="P71" s="4" t="n"/>
      <c r="Q71" s="6" t="n"/>
      <c r="R71" s="8" t="n"/>
      <c r="S71" s="15">
        <f>IF('Einnahmen'!N71="","",IF('Einnahmen'!N71=0,"Prüfen",IF('Einnahmen'!O71="Offen","Offener Zahlungseingang","OK")))</f>
        <v/>
      </c>
    </row>
    <row r="72">
      <c r="A72" s="4" t="n"/>
      <c r="B72" s="5">
        <f>IF('Einnahmen'!A72="","",YEAR('Einnahmen'!A72))</f>
        <v/>
      </c>
      <c r="C72" s="6" t="n"/>
      <c r="D72" s="7">
        <f>IF('Einnahmen'!C72="","",IFERROR(VLOOKUP('Einnahmen'!C72,'Objekte'!$A$4:$D$103,2,FALSE),"Objekt nicht gefunden"))</f>
        <v/>
      </c>
      <c r="E72" s="8" t="n"/>
      <c r="F72" s="8" t="n"/>
      <c r="G72" s="8" t="n"/>
      <c r="H72" s="6" t="n"/>
      <c r="I72" s="4" t="n"/>
      <c r="J72" s="4" t="n"/>
      <c r="K72" s="9" t="n"/>
      <c r="L72" s="9" t="n"/>
      <c r="M72" s="9" t="n"/>
      <c r="N72" s="10">
        <f>IF(COUNTA('Einnahmen'!K72:M72)=0,"",SUM('Einnahmen'!K72:M72))</f>
        <v/>
      </c>
      <c r="O72" s="6" t="n"/>
      <c r="P72" s="4" t="n"/>
      <c r="Q72" s="6" t="n"/>
      <c r="R72" s="8" t="n"/>
      <c r="S72" s="11">
        <f>IF('Einnahmen'!N72="","",IF('Einnahmen'!N72=0,"Prüfen",IF('Einnahmen'!O72="Offen","Offener Zahlungseingang","OK")))</f>
        <v/>
      </c>
    </row>
    <row r="73">
      <c r="A73" s="4" t="n"/>
      <c r="B73" s="12">
        <f>IF('Einnahmen'!A73="","",YEAR('Einnahmen'!A73))</f>
        <v/>
      </c>
      <c r="C73" s="6" t="n"/>
      <c r="D73" s="13">
        <f>IF('Einnahmen'!C73="","",IFERROR(VLOOKUP('Einnahmen'!C73,'Objekte'!$A$4:$D$103,2,FALSE),"Objekt nicht gefunden"))</f>
        <v/>
      </c>
      <c r="E73" s="8" t="n"/>
      <c r="F73" s="8" t="n"/>
      <c r="G73" s="8" t="n"/>
      <c r="H73" s="6" t="n"/>
      <c r="I73" s="4" t="n"/>
      <c r="J73" s="4" t="n"/>
      <c r="K73" s="9" t="n"/>
      <c r="L73" s="9" t="n"/>
      <c r="M73" s="9" t="n"/>
      <c r="N73" s="14">
        <f>IF(COUNTA('Einnahmen'!K73:M73)=0,"",SUM('Einnahmen'!K73:M73))</f>
        <v/>
      </c>
      <c r="O73" s="6" t="n"/>
      <c r="P73" s="4" t="n"/>
      <c r="Q73" s="6" t="n"/>
      <c r="R73" s="8" t="n"/>
      <c r="S73" s="15">
        <f>IF('Einnahmen'!N73="","",IF('Einnahmen'!N73=0,"Prüfen",IF('Einnahmen'!O73="Offen","Offener Zahlungseingang","OK")))</f>
        <v/>
      </c>
    </row>
    <row r="74">
      <c r="A74" s="4" t="n"/>
      <c r="B74" s="5">
        <f>IF('Einnahmen'!A74="","",YEAR('Einnahmen'!A74))</f>
        <v/>
      </c>
      <c r="C74" s="6" t="n"/>
      <c r="D74" s="7">
        <f>IF('Einnahmen'!C74="","",IFERROR(VLOOKUP('Einnahmen'!C74,'Objekte'!$A$4:$D$103,2,FALSE),"Objekt nicht gefunden"))</f>
        <v/>
      </c>
      <c r="E74" s="8" t="n"/>
      <c r="F74" s="8" t="n"/>
      <c r="G74" s="8" t="n"/>
      <c r="H74" s="6" t="n"/>
      <c r="I74" s="4" t="n"/>
      <c r="J74" s="4" t="n"/>
      <c r="K74" s="9" t="n"/>
      <c r="L74" s="9" t="n"/>
      <c r="M74" s="9" t="n"/>
      <c r="N74" s="10">
        <f>IF(COUNTA('Einnahmen'!K74:M74)=0,"",SUM('Einnahmen'!K74:M74))</f>
        <v/>
      </c>
      <c r="O74" s="6" t="n"/>
      <c r="P74" s="4" t="n"/>
      <c r="Q74" s="6" t="n"/>
      <c r="R74" s="8" t="n"/>
      <c r="S74" s="11">
        <f>IF('Einnahmen'!N74="","",IF('Einnahmen'!N74=0,"Prüfen",IF('Einnahmen'!O74="Offen","Offener Zahlungseingang","OK")))</f>
        <v/>
      </c>
    </row>
    <row r="75">
      <c r="A75" s="4" t="n"/>
      <c r="B75" s="12">
        <f>IF('Einnahmen'!A75="","",YEAR('Einnahmen'!A75))</f>
        <v/>
      </c>
      <c r="C75" s="6" t="n"/>
      <c r="D75" s="13">
        <f>IF('Einnahmen'!C75="","",IFERROR(VLOOKUP('Einnahmen'!C75,'Objekte'!$A$4:$D$103,2,FALSE),"Objekt nicht gefunden"))</f>
        <v/>
      </c>
      <c r="E75" s="8" t="n"/>
      <c r="F75" s="8" t="n"/>
      <c r="G75" s="8" t="n"/>
      <c r="H75" s="6" t="n"/>
      <c r="I75" s="4" t="n"/>
      <c r="J75" s="4" t="n"/>
      <c r="K75" s="9" t="n"/>
      <c r="L75" s="9" t="n"/>
      <c r="M75" s="9" t="n"/>
      <c r="N75" s="14">
        <f>IF(COUNTA('Einnahmen'!K75:M75)=0,"",SUM('Einnahmen'!K75:M75))</f>
        <v/>
      </c>
      <c r="O75" s="6" t="n"/>
      <c r="P75" s="4" t="n"/>
      <c r="Q75" s="6" t="n"/>
      <c r="R75" s="8" t="n"/>
      <c r="S75" s="15">
        <f>IF('Einnahmen'!N75="","",IF('Einnahmen'!N75=0,"Prüfen",IF('Einnahmen'!O75="Offen","Offener Zahlungseingang","OK")))</f>
        <v/>
      </c>
    </row>
    <row r="76">
      <c r="A76" s="4" t="n"/>
      <c r="B76" s="5">
        <f>IF('Einnahmen'!A76="","",YEAR('Einnahmen'!A76))</f>
        <v/>
      </c>
      <c r="C76" s="6" t="n"/>
      <c r="D76" s="7">
        <f>IF('Einnahmen'!C76="","",IFERROR(VLOOKUP('Einnahmen'!C76,'Objekte'!$A$4:$D$103,2,FALSE),"Objekt nicht gefunden"))</f>
        <v/>
      </c>
      <c r="E76" s="8" t="n"/>
      <c r="F76" s="8" t="n"/>
      <c r="G76" s="8" t="n"/>
      <c r="H76" s="6" t="n"/>
      <c r="I76" s="4" t="n"/>
      <c r="J76" s="4" t="n"/>
      <c r="K76" s="9" t="n"/>
      <c r="L76" s="9" t="n"/>
      <c r="M76" s="9" t="n"/>
      <c r="N76" s="10">
        <f>IF(COUNTA('Einnahmen'!K76:M76)=0,"",SUM('Einnahmen'!K76:M76))</f>
        <v/>
      </c>
      <c r="O76" s="6" t="n"/>
      <c r="P76" s="4" t="n"/>
      <c r="Q76" s="6" t="n"/>
      <c r="R76" s="8" t="n"/>
      <c r="S76" s="11">
        <f>IF('Einnahmen'!N76="","",IF('Einnahmen'!N76=0,"Prüfen",IF('Einnahmen'!O76="Offen","Offener Zahlungseingang","OK")))</f>
        <v/>
      </c>
    </row>
    <row r="77">
      <c r="A77" s="4" t="n"/>
      <c r="B77" s="12">
        <f>IF('Einnahmen'!A77="","",YEAR('Einnahmen'!A77))</f>
        <v/>
      </c>
      <c r="C77" s="6" t="n"/>
      <c r="D77" s="13">
        <f>IF('Einnahmen'!C77="","",IFERROR(VLOOKUP('Einnahmen'!C77,'Objekte'!$A$4:$D$103,2,FALSE),"Objekt nicht gefunden"))</f>
        <v/>
      </c>
      <c r="E77" s="8" t="n"/>
      <c r="F77" s="8" t="n"/>
      <c r="G77" s="8" t="n"/>
      <c r="H77" s="6" t="n"/>
      <c r="I77" s="4" t="n"/>
      <c r="J77" s="4" t="n"/>
      <c r="K77" s="9" t="n"/>
      <c r="L77" s="9" t="n"/>
      <c r="M77" s="9" t="n"/>
      <c r="N77" s="14">
        <f>IF(COUNTA('Einnahmen'!K77:M77)=0,"",SUM('Einnahmen'!K77:M77))</f>
        <v/>
      </c>
      <c r="O77" s="6" t="n"/>
      <c r="P77" s="4" t="n"/>
      <c r="Q77" s="6" t="n"/>
      <c r="R77" s="8" t="n"/>
      <c r="S77" s="15">
        <f>IF('Einnahmen'!N77="","",IF('Einnahmen'!N77=0,"Prüfen",IF('Einnahmen'!O77="Offen","Offener Zahlungseingang","OK")))</f>
        <v/>
      </c>
    </row>
    <row r="78">
      <c r="A78" s="4" t="n"/>
      <c r="B78" s="5">
        <f>IF('Einnahmen'!A78="","",YEAR('Einnahmen'!A78))</f>
        <v/>
      </c>
      <c r="C78" s="6" t="n"/>
      <c r="D78" s="7">
        <f>IF('Einnahmen'!C78="","",IFERROR(VLOOKUP('Einnahmen'!C78,'Objekte'!$A$4:$D$103,2,FALSE),"Objekt nicht gefunden"))</f>
        <v/>
      </c>
      <c r="E78" s="8" t="n"/>
      <c r="F78" s="8" t="n"/>
      <c r="G78" s="8" t="n"/>
      <c r="H78" s="6" t="n"/>
      <c r="I78" s="4" t="n"/>
      <c r="J78" s="4" t="n"/>
      <c r="K78" s="9" t="n"/>
      <c r="L78" s="9" t="n"/>
      <c r="M78" s="9" t="n"/>
      <c r="N78" s="10">
        <f>IF(COUNTA('Einnahmen'!K78:M78)=0,"",SUM('Einnahmen'!K78:M78))</f>
        <v/>
      </c>
      <c r="O78" s="6" t="n"/>
      <c r="P78" s="4" t="n"/>
      <c r="Q78" s="6" t="n"/>
      <c r="R78" s="8" t="n"/>
      <c r="S78" s="11">
        <f>IF('Einnahmen'!N78="","",IF('Einnahmen'!N78=0,"Prüfen",IF('Einnahmen'!O78="Offen","Offener Zahlungseingang","OK")))</f>
        <v/>
      </c>
    </row>
    <row r="79">
      <c r="A79" s="4" t="n"/>
      <c r="B79" s="12">
        <f>IF('Einnahmen'!A79="","",YEAR('Einnahmen'!A79))</f>
        <v/>
      </c>
      <c r="C79" s="6" t="n"/>
      <c r="D79" s="13">
        <f>IF('Einnahmen'!C79="","",IFERROR(VLOOKUP('Einnahmen'!C79,'Objekte'!$A$4:$D$103,2,FALSE),"Objekt nicht gefunden"))</f>
        <v/>
      </c>
      <c r="E79" s="8" t="n"/>
      <c r="F79" s="8" t="n"/>
      <c r="G79" s="8" t="n"/>
      <c r="H79" s="6" t="n"/>
      <c r="I79" s="4" t="n"/>
      <c r="J79" s="4" t="n"/>
      <c r="K79" s="9" t="n"/>
      <c r="L79" s="9" t="n"/>
      <c r="M79" s="9" t="n"/>
      <c r="N79" s="14">
        <f>IF(COUNTA('Einnahmen'!K79:M79)=0,"",SUM('Einnahmen'!K79:M79))</f>
        <v/>
      </c>
      <c r="O79" s="6" t="n"/>
      <c r="P79" s="4" t="n"/>
      <c r="Q79" s="6" t="n"/>
      <c r="R79" s="8" t="n"/>
      <c r="S79" s="15">
        <f>IF('Einnahmen'!N79="","",IF('Einnahmen'!N79=0,"Prüfen",IF('Einnahmen'!O79="Offen","Offener Zahlungseingang","OK")))</f>
        <v/>
      </c>
    </row>
    <row r="80">
      <c r="A80" s="4" t="n"/>
      <c r="B80" s="5">
        <f>IF('Einnahmen'!A80="","",YEAR('Einnahmen'!A80))</f>
        <v/>
      </c>
      <c r="C80" s="6" t="n"/>
      <c r="D80" s="7">
        <f>IF('Einnahmen'!C80="","",IFERROR(VLOOKUP('Einnahmen'!C80,'Objekte'!$A$4:$D$103,2,FALSE),"Objekt nicht gefunden"))</f>
        <v/>
      </c>
      <c r="E80" s="8" t="n"/>
      <c r="F80" s="8" t="n"/>
      <c r="G80" s="8" t="n"/>
      <c r="H80" s="6" t="n"/>
      <c r="I80" s="4" t="n"/>
      <c r="J80" s="4" t="n"/>
      <c r="K80" s="9" t="n"/>
      <c r="L80" s="9" t="n"/>
      <c r="M80" s="9" t="n"/>
      <c r="N80" s="10">
        <f>IF(COUNTA('Einnahmen'!K80:M80)=0,"",SUM('Einnahmen'!K80:M80))</f>
        <v/>
      </c>
      <c r="O80" s="6" t="n"/>
      <c r="P80" s="4" t="n"/>
      <c r="Q80" s="6" t="n"/>
      <c r="R80" s="8" t="n"/>
      <c r="S80" s="11">
        <f>IF('Einnahmen'!N80="","",IF('Einnahmen'!N80=0,"Prüfen",IF('Einnahmen'!O80="Offen","Offener Zahlungseingang","OK")))</f>
        <v/>
      </c>
    </row>
    <row r="81">
      <c r="A81" s="4" t="n"/>
      <c r="B81" s="12">
        <f>IF('Einnahmen'!A81="","",YEAR('Einnahmen'!A81))</f>
        <v/>
      </c>
      <c r="C81" s="6" t="n"/>
      <c r="D81" s="13">
        <f>IF('Einnahmen'!C81="","",IFERROR(VLOOKUP('Einnahmen'!C81,'Objekte'!$A$4:$D$103,2,FALSE),"Objekt nicht gefunden"))</f>
        <v/>
      </c>
      <c r="E81" s="8" t="n"/>
      <c r="F81" s="8" t="n"/>
      <c r="G81" s="8" t="n"/>
      <c r="H81" s="6" t="n"/>
      <c r="I81" s="4" t="n"/>
      <c r="J81" s="4" t="n"/>
      <c r="K81" s="9" t="n"/>
      <c r="L81" s="9" t="n"/>
      <c r="M81" s="9" t="n"/>
      <c r="N81" s="14">
        <f>IF(COUNTA('Einnahmen'!K81:M81)=0,"",SUM('Einnahmen'!K81:M81))</f>
        <v/>
      </c>
      <c r="O81" s="6" t="n"/>
      <c r="P81" s="4" t="n"/>
      <c r="Q81" s="6" t="n"/>
      <c r="R81" s="8" t="n"/>
      <c r="S81" s="15">
        <f>IF('Einnahmen'!N81="","",IF('Einnahmen'!N81=0,"Prüfen",IF('Einnahmen'!O81="Offen","Offener Zahlungseingang","OK")))</f>
        <v/>
      </c>
    </row>
    <row r="82">
      <c r="A82" s="4" t="n"/>
      <c r="B82" s="5">
        <f>IF('Einnahmen'!A82="","",YEAR('Einnahmen'!A82))</f>
        <v/>
      </c>
      <c r="C82" s="6" t="n"/>
      <c r="D82" s="7">
        <f>IF('Einnahmen'!C82="","",IFERROR(VLOOKUP('Einnahmen'!C82,'Objekte'!$A$4:$D$103,2,FALSE),"Objekt nicht gefunden"))</f>
        <v/>
      </c>
      <c r="E82" s="8" t="n"/>
      <c r="F82" s="8" t="n"/>
      <c r="G82" s="8" t="n"/>
      <c r="H82" s="6" t="n"/>
      <c r="I82" s="4" t="n"/>
      <c r="J82" s="4" t="n"/>
      <c r="K82" s="9" t="n"/>
      <c r="L82" s="9" t="n"/>
      <c r="M82" s="9" t="n"/>
      <c r="N82" s="10">
        <f>IF(COUNTA('Einnahmen'!K82:M82)=0,"",SUM('Einnahmen'!K82:M82))</f>
        <v/>
      </c>
      <c r="O82" s="6" t="n"/>
      <c r="P82" s="4" t="n"/>
      <c r="Q82" s="6" t="n"/>
      <c r="R82" s="8" t="n"/>
      <c r="S82" s="11">
        <f>IF('Einnahmen'!N82="","",IF('Einnahmen'!N82=0,"Prüfen",IF('Einnahmen'!O82="Offen","Offener Zahlungseingang","OK")))</f>
        <v/>
      </c>
    </row>
    <row r="83">
      <c r="A83" s="4" t="n"/>
      <c r="B83" s="12">
        <f>IF('Einnahmen'!A83="","",YEAR('Einnahmen'!A83))</f>
        <v/>
      </c>
      <c r="C83" s="6" t="n"/>
      <c r="D83" s="13">
        <f>IF('Einnahmen'!C83="","",IFERROR(VLOOKUP('Einnahmen'!C83,'Objekte'!$A$4:$D$103,2,FALSE),"Objekt nicht gefunden"))</f>
        <v/>
      </c>
      <c r="E83" s="8" t="n"/>
      <c r="F83" s="8" t="n"/>
      <c r="G83" s="8" t="n"/>
      <c r="H83" s="6" t="n"/>
      <c r="I83" s="4" t="n"/>
      <c r="J83" s="4" t="n"/>
      <c r="K83" s="9" t="n"/>
      <c r="L83" s="9" t="n"/>
      <c r="M83" s="9" t="n"/>
      <c r="N83" s="14">
        <f>IF(COUNTA('Einnahmen'!K83:M83)=0,"",SUM('Einnahmen'!K83:M83))</f>
        <v/>
      </c>
      <c r="O83" s="6" t="n"/>
      <c r="P83" s="4" t="n"/>
      <c r="Q83" s="6" t="n"/>
      <c r="R83" s="8" t="n"/>
      <c r="S83" s="15">
        <f>IF('Einnahmen'!N83="","",IF('Einnahmen'!N83=0,"Prüfen",IF('Einnahmen'!O83="Offen","Offener Zahlungseingang","OK")))</f>
        <v/>
      </c>
    </row>
    <row r="84">
      <c r="A84" s="4" t="n"/>
      <c r="B84" s="5">
        <f>IF('Einnahmen'!A84="","",YEAR('Einnahmen'!A84))</f>
        <v/>
      </c>
      <c r="C84" s="6" t="n"/>
      <c r="D84" s="7">
        <f>IF('Einnahmen'!C84="","",IFERROR(VLOOKUP('Einnahmen'!C84,'Objekte'!$A$4:$D$103,2,FALSE),"Objekt nicht gefunden"))</f>
        <v/>
      </c>
      <c r="E84" s="8" t="n"/>
      <c r="F84" s="8" t="n"/>
      <c r="G84" s="8" t="n"/>
      <c r="H84" s="6" t="n"/>
      <c r="I84" s="4" t="n"/>
      <c r="J84" s="4" t="n"/>
      <c r="K84" s="9" t="n"/>
      <c r="L84" s="9" t="n"/>
      <c r="M84" s="9" t="n"/>
      <c r="N84" s="10">
        <f>IF(COUNTA('Einnahmen'!K84:M84)=0,"",SUM('Einnahmen'!K84:M84))</f>
        <v/>
      </c>
      <c r="O84" s="6" t="n"/>
      <c r="P84" s="4" t="n"/>
      <c r="Q84" s="6" t="n"/>
      <c r="R84" s="8" t="n"/>
      <c r="S84" s="11">
        <f>IF('Einnahmen'!N84="","",IF('Einnahmen'!N84=0,"Prüfen",IF('Einnahmen'!O84="Offen","Offener Zahlungseingang","OK")))</f>
        <v/>
      </c>
    </row>
    <row r="85">
      <c r="A85" s="4" t="n"/>
      <c r="B85" s="12">
        <f>IF('Einnahmen'!A85="","",YEAR('Einnahmen'!A85))</f>
        <v/>
      </c>
      <c r="C85" s="6" t="n"/>
      <c r="D85" s="13">
        <f>IF('Einnahmen'!C85="","",IFERROR(VLOOKUP('Einnahmen'!C85,'Objekte'!$A$4:$D$103,2,FALSE),"Objekt nicht gefunden"))</f>
        <v/>
      </c>
      <c r="E85" s="8" t="n"/>
      <c r="F85" s="8" t="n"/>
      <c r="G85" s="8" t="n"/>
      <c r="H85" s="6" t="n"/>
      <c r="I85" s="4" t="n"/>
      <c r="J85" s="4" t="n"/>
      <c r="K85" s="9" t="n"/>
      <c r="L85" s="9" t="n"/>
      <c r="M85" s="9" t="n"/>
      <c r="N85" s="14">
        <f>IF(COUNTA('Einnahmen'!K85:M85)=0,"",SUM('Einnahmen'!K85:M85))</f>
        <v/>
      </c>
      <c r="O85" s="6" t="n"/>
      <c r="P85" s="4" t="n"/>
      <c r="Q85" s="6" t="n"/>
      <c r="R85" s="8" t="n"/>
      <c r="S85" s="15">
        <f>IF('Einnahmen'!N85="","",IF('Einnahmen'!N85=0,"Prüfen",IF('Einnahmen'!O85="Offen","Offener Zahlungseingang","OK")))</f>
        <v/>
      </c>
    </row>
    <row r="86">
      <c r="A86" s="4" t="n"/>
      <c r="B86" s="5">
        <f>IF('Einnahmen'!A86="","",YEAR('Einnahmen'!A86))</f>
        <v/>
      </c>
      <c r="C86" s="6" t="n"/>
      <c r="D86" s="7">
        <f>IF('Einnahmen'!C86="","",IFERROR(VLOOKUP('Einnahmen'!C86,'Objekte'!$A$4:$D$103,2,FALSE),"Objekt nicht gefunden"))</f>
        <v/>
      </c>
      <c r="E86" s="8" t="n"/>
      <c r="F86" s="8" t="n"/>
      <c r="G86" s="8" t="n"/>
      <c r="H86" s="6" t="n"/>
      <c r="I86" s="4" t="n"/>
      <c r="J86" s="4" t="n"/>
      <c r="K86" s="9" t="n"/>
      <c r="L86" s="9" t="n"/>
      <c r="M86" s="9" t="n"/>
      <c r="N86" s="10">
        <f>IF(COUNTA('Einnahmen'!K86:M86)=0,"",SUM('Einnahmen'!K86:M86))</f>
        <v/>
      </c>
      <c r="O86" s="6" t="n"/>
      <c r="P86" s="4" t="n"/>
      <c r="Q86" s="6" t="n"/>
      <c r="R86" s="8" t="n"/>
      <c r="S86" s="11">
        <f>IF('Einnahmen'!N86="","",IF('Einnahmen'!N86=0,"Prüfen",IF('Einnahmen'!O86="Offen","Offener Zahlungseingang","OK")))</f>
        <v/>
      </c>
    </row>
    <row r="87">
      <c r="A87" s="4" t="n"/>
      <c r="B87" s="12">
        <f>IF('Einnahmen'!A87="","",YEAR('Einnahmen'!A87))</f>
        <v/>
      </c>
      <c r="C87" s="6" t="n"/>
      <c r="D87" s="13">
        <f>IF('Einnahmen'!C87="","",IFERROR(VLOOKUP('Einnahmen'!C87,'Objekte'!$A$4:$D$103,2,FALSE),"Objekt nicht gefunden"))</f>
        <v/>
      </c>
      <c r="E87" s="8" t="n"/>
      <c r="F87" s="8" t="n"/>
      <c r="G87" s="8" t="n"/>
      <c r="H87" s="6" t="n"/>
      <c r="I87" s="4" t="n"/>
      <c r="J87" s="4" t="n"/>
      <c r="K87" s="9" t="n"/>
      <c r="L87" s="9" t="n"/>
      <c r="M87" s="9" t="n"/>
      <c r="N87" s="14">
        <f>IF(COUNTA('Einnahmen'!K87:M87)=0,"",SUM('Einnahmen'!K87:M87))</f>
        <v/>
      </c>
      <c r="O87" s="6" t="n"/>
      <c r="P87" s="4" t="n"/>
      <c r="Q87" s="6" t="n"/>
      <c r="R87" s="8" t="n"/>
      <c r="S87" s="15">
        <f>IF('Einnahmen'!N87="","",IF('Einnahmen'!N87=0,"Prüfen",IF('Einnahmen'!O87="Offen","Offener Zahlungseingang","OK")))</f>
        <v/>
      </c>
    </row>
    <row r="88">
      <c r="A88" s="4" t="n"/>
      <c r="B88" s="5">
        <f>IF('Einnahmen'!A88="","",YEAR('Einnahmen'!A88))</f>
        <v/>
      </c>
      <c r="C88" s="6" t="n"/>
      <c r="D88" s="7">
        <f>IF('Einnahmen'!C88="","",IFERROR(VLOOKUP('Einnahmen'!C88,'Objekte'!$A$4:$D$103,2,FALSE),"Objekt nicht gefunden"))</f>
        <v/>
      </c>
      <c r="E88" s="8" t="n"/>
      <c r="F88" s="8" t="n"/>
      <c r="G88" s="8" t="n"/>
      <c r="H88" s="6" t="n"/>
      <c r="I88" s="4" t="n"/>
      <c r="J88" s="4" t="n"/>
      <c r="K88" s="9" t="n"/>
      <c r="L88" s="9" t="n"/>
      <c r="M88" s="9" t="n"/>
      <c r="N88" s="10">
        <f>IF(COUNTA('Einnahmen'!K88:M88)=0,"",SUM('Einnahmen'!K88:M88))</f>
        <v/>
      </c>
      <c r="O88" s="6" t="n"/>
      <c r="P88" s="4" t="n"/>
      <c r="Q88" s="6" t="n"/>
      <c r="R88" s="8" t="n"/>
      <c r="S88" s="11">
        <f>IF('Einnahmen'!N88="","",IF('Einnahmen'!N88=0,"Prüfen",IF('Einnahmen'!O88="Offen","Offener Zahlungseingang","OK")))</f>
        <v/>
      </c>
    </row>
    <row r="89">
      <c r="A89" s="4" t="n"/>
      <c r="B89" s="12">
        <f>IF('Einnahmen'!A89="","",YEAR('Einnahmen'!A89))</f>
        <v/>
      </c>
      <c r="C89" s="6" t="n"/>
      <c r="D89" s="13">
        <f>IF('Einnahmen'!C89="","",IFERROR(VLOOKUP('Einnahmen'!C89,'Objekte'!$A$4:$D$103,2,FALSE),"Objekt nicht gefunden"))</f>
        <v/>
      </c>
      <c r="E89" s="8" t="n"/>
      <c r="F89" s="8" t="n"/>
      <c r="G89" s="8" t="n"/>
      <c r="H89" s="6" t="n"/>
      <c r="I89" s="4" t="n"/>
      <c r="J89" s="4" t="n"/>
      <c r="K89" s="9" t="n"/>
      <c r="L89" s="9" t="n"/>
      <c r="M89" s="9" t="n"/>
      <c r="N89" s="14">
        <f>IF(COUNTA('Einnahmen'!K89:M89)=0,"",SUM('Einnahmen'!K89:M89))</f>
        <v/>
      </c>
      <c r="O89" s="6" t="n"/>
      <c r="P89" s="4" t="n"/>
      <c r="Q89" s="6" t="n"/>
      <c r="R89" s="8" t="n"/>
      <c r="S89" s="15">
        <f>IF('Einnahmen'!N89="","",IF('Einnahmen'!N89=0,"Prüfen",IF('Einnahmen'!O89="Offen","Offener Zahlungseingang","OK")))</f>
        <v/>
      </c>
    </row>
    <row r="90">
      <c r="A90" s="4" t="n"/>
      <c r="B90" s="5">
        <f>IF('Einnahmen'!A90="","",YEAR('Einnahmen'!A90))</f>
        <v/>
      </c>
      <c r="C90" s="6" t="n"/>
      <c r="D90" s="7">
        <f>IF('Einnahmen'!C90="","",IFERROR(VLOOKUP('Einnahmen'!C90,'Objekte'!$A$4:$D$103,2,FALSE),"Objekt nicht gefunden"))</f>
        <v/>
      </c>
      <c r="E90" s="8" t="n"/>
      <c r="F90" s="8" t="n"/>
      <c r="G90" s="8" t="n"/>
      <c r="H90" s="6" t="n"/>
      <c r="I90" s="4" t="n"/>
      <c r="J90" s="4" t="n"/>
      <c r="K90" s="9" t="n"/>
      <c r="L90" s="9" t="n"/>
      <c r="M90" s="9" t="n"/>
      <c r="N90" s="10">
        <f>IF(COUNTA('Einnahmen'!K90:M90)=0,"",SUM('Einnahmen'!K90:M90))</f>
        <v/>
      </c>
      <c r="O90" s="6" t="n"/>
      <c r="P90" s="4" t="n"/>
      <c r="Q90" s="6" t="n"/>
      <c r="R90" s="8" t="n"/>
      <c r="S90" s="11">
        <f>IF('Einnahmen'!N90="","",IF('Einnahmen'!N90=0,"Prüfen",IF('Einnahmen'!O90="Offen","Offener Zahlungseingang","OK")))</f>
        <v/>
      </c>
    </row>
    <row r="91">
      <c r="A91" s="4" t="n"/>
      <c r="B91" s="12">
        <f>IF('Einnahmen'!A91="","",YEAR('Einnahmen'!A91))</f>
        <v/>
      </c>
      <c r="C91" s="6" t="n"/>
      <c r="D91" s="13">
        <f>IF('Einnahmen'!C91="","",IFERROR(VLOOKUP('Einnahmen'!C91,'Objekte'!$A$4:$D$103,2,FALSE),"Objekt nicht gefunden"))</f>
        <v/>
      </c>
      <c r="E91" s="8" t="n"/>
      <c r="F91" s="8" t="n"/>
      <c r="G91" s="8" t="n"/>
      <c r="H91" s="6" t="n"/>
      <c r="I91" s="4" t="n"/>
      <c r="J91" s="4" t="n"/>
      <c r="K91" s="9" t="n"/>
      <c r="L91" s="9" t="n"/>
      <c r="M91" s="9" t="n"/>
      <c r="N91" s="14">
        <f>IF(COUNTA('Einnahmen'!K91:M91)=0,"",SUM('Einnahmen'!K91:M91))</f>
        <v/>
      </c>
      <c r="O91" s="6" t="n"/>
      <c r="P91" s="4" t="n"/>
      <c r="Q91" s="6" t="n"/>
      <c r="R91" s="8" t="n"/>
      <c r="S91" s="15">
        <f>IF('Einnahmen'!N91="","",IF('Einnahmen'!N91=0,"Prüfen",IF('Einnahmen'!O91="Offen","Offener Zahlungseingang","OK")))</f>
        <v/>
      </c>
    </row>
    <row r="92">
      <c r="A92" s="4" t="n"/>
      <c r="B92" s="5">
        <f>IF('Einnahmen'!A92="","",YEAR('Einnahmen'!A92))</f>
        <v/>
      </c>
      <c r="C92" s="6" t="n"/>
      <c r="D92" s="7">
        <f>IF('Einnahmen'!C92="","",IFERROR(VLOOKUP('Einnahmen'!C92,'Objekte'!$A$4:$D$103,2,FALSE),"Objekt nicht gefunden"))</f>
        <v/>
      </c>
      <c r="E92" s="8" t="n"/>
      <c r="F92" s="8" t="n"/>
      <c r="G92" s="8" t="n"/>
      <c r="H92" s="6" t="n"/>
      <c r="I92" s="4" t="n"/>
      <c r="J92" s="4" t="n"/>
      <c r="K92" s="9" t="n"/>
      <c r="L92" s="9" t="n"/>
      <c r="M92" s="9" t="n"/>
      <c r="N92" s="10">
        <f>IF(COUNTA('Einnahmen'!K92:M92)=0,"",SUM('Einnahmen'!K92:M92))</f>
        <v/>
      </c>
      <c r="O92" s="6" t="n"/>
      <c r="P92" s="4" t="n"/>
      <c r="Q92" s="6" t="n"/>
      <c r="R92" s="8" t="n"/>
      <c r="S92" s="11">
        <f>IF('Einnahmen'!N92="","",IF('Einnahmen'!N92=0,"Prüfen",IF('Einnahmen'!O92="Offen","Offener Zahlungseingang","OK")))</f>
        <v/>
      </c>
    </row>
    <row r="93">
      <c r="A93" s="4" t="n"/>
      <c r="B93" s="12">
        <f>IF('Einnahmen'!A93="","",YEAR('Einnahmen'!A93))</f>
        <v/>
      </c>
      <c r="C93" s="6" t="n"/>
      <c r="D93" s="13">
        <f>IF('Einnahmen'!C93="","",IFERROR(VLOOKUP('Einnahmen'!C93,'Objekte'!$A$4:$D$103,2,FALSE),"Objekt nicht gefunden"))</f>
        <v/>
      </c>
      <c r="E93" s="8" t="n"/>
      <c r="F93" s="8" t="n"/>
      <c r="G93" s="8" t="n"/>
      <c r="H93" s="6" t="n"/>
      <c r="I93" s="4" t="n"/>
      <c r="J93" s="4" t="n"/>
      <c r="K93" s="9" t="n"/>
      <c r="L93" s="9" t="n"/>
      <c r="M93" s="9" t="n"/>
      <c r="N93" s="14">
        <f>IF(COUNTA('Einnahmen'!K93:M93)=0,"",SUM('Einnahmen'!K93:M93))</f>
        <v/>
      </c>
      <c r="O93" s="6" t="n"/>
      <c r="P93" s="4" t="n"/>
      <c r="Q93" s="6" t="n"/>
      <c r="R93" s="8" t="n"/>
      <c r="S93" s="15">
        <f>IF('Einnahmen'!N93="","",IF('Einnahmen'!N93=0,"Prüfen",IF('Einnahmen'!O93="Offen","Offener Zahlungseingang","OK")))</f>
        <v/>
      </c>
    </row>
    <row r="94">
      <c r="A94" s="4" t="n"/>
      <c r="B94" s="5">
        <f>IF('Einnahmen'!A94="","",YEAR('Einnahmen'!A94))</f>
        <v/>
      </c>
      <c r="C94" s="6" t="n"/>
      <c r="D94" s="7">
        <f>IF('Einnahmen'!C94="","",IFERROR(VLOOKUP('Einnahmen'!C94,'Objekte'!$A$4:$D$103,2,FALSE),"Objekt nicht gefunden"))</f>
        <v/>
      </c>
      <c r="E94" s="8" t="n"/>
      <c r="F94" s="8" t="n"/>
      <c r="G94" s="8" t="n"/>
      <c r="H94" s="6" t="n"/>
      <c r="I94" s="4" t="n"/>
      <c r="J94" s="4" t="n"/>
      <c r="K94" s="9" t="n"/>
      <c r="L94" s="9" t="n"/>
      <c r="M94" s="9" t="n"/>
      <c r="N94" s="10">
        <f>IF(COUNTA('Einnahmen'!K94:M94)=0,"",SUM('Einnahmen'!K94:M94))</f>
        <v/>
      </c>
      <c r="O94" s="6" t="n"/>
      <c r="P94" s="4" t="n"/>
      <c r="Q94" s="6" t="n"/>
      <c r="R94" s="8" t="n"/>
      <c r="S94" s="11">
        <f>IF('Einnahmen'!N94="","",IF('Einnahmen'!N94=0,"Prüfen",IF('Einnahmen'!O94="Offen","Offener Zahlungseingang","OK")))</f>
        <v/>
      </c>
    </row>
    <row r="95">
      <c r="A95" s="4" t="n"/>
      <c r="B95" s="12">
        <f>IF('Einnahmen'!A95="","",YEAR('Einnahmen'!A95))</f>
        <v/>
      </c>
      <c r="C95" s="6" t="n"/>
      <c r="D95" s="13">
        <f>IF('Einnahmen'!C95="","",IFERROR(VLOOKUP('Einnahmen'!C95,'Objekte'!$A$4:$D$103,2,FALSE),"Objekt nicht gefunden"))</f>
        <v/>
      </c>
      <c r="E95" s="8" t="n"/>
      <c r="F95" s="8" t="n"/>
      <c r="G95" s="8" t="n"/>
      <c r="H95" s="6" t="n"/>
      <c r="I95" s="4" t="n"/>
      <c r="J95" s="4" t="n"/>
      <c r="K95" s="9" t="n"/>
      <c r="L95" s="9" t="n"/>
      <c r="M95" s="9" t="n"/>
      <c r="N95" s="14">
        <f>IF(COUNTA('Einnahmen'!K95:M95)=0,"",SUM('Einnahmen'!K95:M95))</f>
        <v/>
      </c>
      <c r="O95" s="6" t="n"/>
      <c r="P95" s="4" t="n"/>
      <c r="Q95" s="6" t="n"/>
      <c r="R95" s="8" t="n"/>
      <c r="S95" s="15">
        <f>IF('Einnahmen'!N95="","",IF('Einnahmen'!N95=0,"Prüfen",IF('Einnahmen'!O95="Offen","Offener Zahlungseingang","OK")))</f>
        <v/>
      </c>
    </row>
    <row r="96">
      <c r="A96" s="4" t="n"/>
      <c r="B96" s="5">
        <f>IF('Einnahmen'!A96="","",YEAR('Einnahmen'!A96))</f>
        <v/>
      </c>
      <c r="C96" s="6" t="n"/>
      <c r="D96" s="7">
        <f>IF('Einnahmen'!C96="","",IFERROR(VLOOKUP('Einnahmen'!C96,'Objekte'!$A$4:$D$103,2,FALSE),"Objekt nicht gefunden"))</f>
        <v/>
      </c>
      <c r="E96" s="8" t="n"/>
      <c r="F96" s="8" t="n"/>
      <c r="G96" s="8" t="n"/>
      <c r="H96" s="6" t="n"/>
      <c r="I96" s="4" t="n"/>
      <c r="J96" s="4" t="n"/>
      <c r="K96" s="9" t="n"/>
      <c r="L96" s="9" t="n"/>
      <c r="M96" s="9" t="n"/>
      <c r="N96" s="10">
        <f>IF(COUNTA('Einnahmen'!K96:M96)=0,"",SUM('Einnahmen'!K96:M96))</f>
        <v/>
      </c>
      <c r="O96" s="6" t="n"/>
      <c r="P96" s="4" t="n"/>
      <c r="Q96" s="6" t="n"/>
      <c r="R96" s="8" t="n"/>
      <c r="S96" s="11">
        <f>IF('Einnahmen'!N96="","",IF('Einnahmen'!N96=0,"Prüfen",IF('Einnahmen'!O96="Offen","Offener Zahlungseingang","OK")))</f>
        <v/>
      </c>
    </row>
    <row r="97">
      <c r="A97" s="4" t="n"/>
      <c r="B97" s="12">
        <f>IF('Einnahmen'!A97="","",YEAR('Einnahmen'!A97))</f>
        <v/>
      </c>
      <c r="C97" s="6" t="n"/>
      <c r="D97" s="13">
        <f>IF('Einnahmen'!C97="","",IFERROR(VLOOKUP('Einnahmen'!C97,'Objekte'!$A$4:$D$103,2,FALSE),"Objekt nicht gefunden"))</f>
        <v/>
      </c>
      <c r="E97" s="8" t="n"/>
      <c r="F97" s="8" t="n"/>
      <c r="G97" s="8" t="n"/>
      <c r="H97" s="6" t="n"/>
      <c r="I97" s="4" t="n"/>
      <c r="J97" s="4" t="n"/>
      <c r="K97" s="9" t="n"/>
      <c r="L97" s="9" t="n"/>
      <c r="M97" s="9" t="n"/>
      <c r="N97" s="14">
        <f>IF(COUNTA('Einnahmen'!K97:M97)=0,"",SUM('Einnahmen'!K97:M97))</f>
        <v/>
      </c>
      <c r="O97" s="6" t="n"/>
      <c r="P97" s="4" t="n"/>
      <c r="Q97" s="6" t="n"/>
      <c r="R97" s="8" t="n"/>
      <c r="S97" s="15">
        <f>IF('Einnahmen'!N97="","",IF('Einnahmen'!N97=0,"Prüfen",IF('Einnahmen'!O97="Offen","Offener Zahlungseingang","OK")))</f>
        <v/>
      </c>
    </row>
    <row r="98">
      <c r="A98" s="4" t="n"/>
      <c r="B98" s="5">
        <f>IF('Einnahmen'!A98="","",YEAR('Einnahmen'!A98))</f>
        <v/>
      </c>
      <c r="C98" s="6" t="n"/>
      <c r="D98" s="7">
        <f>IF('Einnahmen'!C98="","",IFERROR(VLOOKUP('Einnahmen'!C98,'Objekte'!$A$4:$D$103,2,FALSE),"Objekt nicht gefunden"))</f>
        <v/>
      </c>
      <c r="E98" s="8" t="n"/>
      <c r="F98" s="8" t="n"/>
      <c r="G98" s="8" t="n"/>
      <c r="H98" s="6" t="n"/>
      <c r="I98" s="4" t="n"/>
      <c r="J98" s="4" t="n"/>
      <c r="K98" s="9" t="n"/>
      <c r="L98" s="9" t="n"/>
      <c r="M98" s="9" t="n"/>
      <c r="N98" s="10">
        <f>IF(COUNTA('Einnahmen'!K98:M98)=0,"",SUM('Einnahmen'!K98:M98))</f>
        <v/>
      </c>
      <c r="O98" s="6" t="n"/>
      <c r="P98" s="4" t="n"/>
      <c r="Q98" s="6" t="n"/>
      <c r="R98" s="8" t="n"/>
      <c r="S98" s="11">
        <f>IF('Einnahmen'!N98="","",IF('Einnahmen'!N98=0,"Prüfen",IF('Einnahmen'!O98="Offen","Offener Zahlungseingang","OK")))</f>
        <v/>
      </c>
    </row>
    <row r="99">
      <c r="A99" s="4" t="n"/>
      <c r="B99" s="12">
        <f>IF('Einnahmen'!A99="","",YEAR('Einnahmen'!A99))</f>
        <v/>
      </c>
      <c r="C99" s="6" t="n"/>
      <c r="D99" s="13">
        <f>IF('Einnahmen'!C99="","",IFERROR(VLOOKUP('Einnahmen'!C99,'Objekte'!$A$4:$D$103,2,FALSE),"Objekt nicht gefunden"))</f>
        <v/>
      </c>
      <c r="E99" s="8" t="n"/>
      <c r="F99" s="8" t="n"/>
      <c r="G99" s="8" t="n"/>
      <c r="H99" s="6" t="n"/>
      <c r="I99" s="4" t="n"/>
      <c r="J99" s="4" t="n"/>
      <c r="K99" s="9" t="n"/>
      <c r="L99" s="9" t="n"/>
      <c r="M99" s="9" t="n"/>
      <c r="N99" s="14">
        <f>IF(COUNTA('Einnahmen'!K99:M99)=0,"",SUM('Einnahmen'!K99:M99))</f>
        <v/>
      </c>
      <c r="O99" s="6" t="n"/>
      <c r="P99" s="4" t="n"/>
      <c r="Q99" s="6" t="n"/>
      <c r="R99" s="8" t="n"/>
      <c r="S99" s="15">
        <f>IF('Einnahmen'!N99="","",IF('Einnahmen'!N99=0,"Prüfen",IF('Einnahmen'!O99="Offen","Offener Zahlungseingang","OK")))</f>
        <v/>
      </c>
    </row>
    <row r="100">
      <c r="A100" s="4" t="n"/>
      <c r="B100" s="5">
        <f>IF('Einnahmen'!A100="","",YEAR('Einnahmen'!A100))</f>
        <v/>
      </c>
      <c r="C100" s="6" t="n"/>
      <c r="D100" s="7">
        <f>IF('Einnahmen'!C100="","",IFERROR(VLOOKUP('Einnahmen'!C100,'Objekte'!$A$4:$D$103,2,FALSE),"Objekt nicht gefunden"))</f>
        <v/>
      </c>
      <c r="E100" s="8" t="n"/>
      <c r="F100" s="8" t="n"/>
      <c r="G100" s="8" t="n"/>
      <c r="H100" s="6" t="n"/>
      <c r="I100" s="4" t="n"/>
      <c r="J100" s="4" t="n"/>
      <c r="K100" s="9" t="n"/>
      <c r="L100" s="9" t="n"/>
      <c r="M100" s="9" t="n"/>
      <c r="N100" s="10">
        <f>IF(COUNTA('Einnahmen'!K100:M100)=0,"",SUM('Einnahmen'!K100:M100))</f>
        <v/>
      </c>
      <c r="O100" s="6" t="n"/>
      <c r="P100" s="4" t="n"/>
      <c r="Q100" s="6" t="n"/>
      <c r="R100" s="8" t="n"/>
      <c r="S100" s="11">
        <f>IF('Einnahmen'!N100="","",IF('Einnahmen'!N100=0,"Prüfen",IF('Einnahmen'!O100="Offen","Offener Zahlungseingang","OK")))</f>
        <v/>
      </c>
    </row>
    <row r="101">
      <c r="A101" s="4" t="n"/>
      <c r="B101" s="12">
        <f>IF('Einnahmen'!A101="","",YEAR('Einnahmen'!A101))</f>
        <v/>
      </c>
      <c r="C101" s="6" t="n"/>
      <c r="D101" s="13">
        <f>IF('Einnahmen'!C101="","",IFERROR(VLOOKUP('Einnahmen'!C101,'Objekte'!$A$4:$D$103,2,FALSE),"Objekt nicht gefunden"))</f>
        <v/>
      </c>
      <c r="E101" s="8" t="n"/>
      <c r="F101" s="8" t="n"/>
      <c r="G101" s="8" t="n"/>
      <c r="H101" s="6" t="n"/>
      <c r="I101" s="4" t="n"/>
      <c r="J101" s="4" t="n"/>
      <c r="K101" s="9" t="n"/>
      <c r="L101" s="9" t="n"/>
      <c r="M101" s="9" t="n"/>
      <c r="N101" s="14">
        <f>IF(COUNTA('Einnahmen'!K101:M101)=0,"",SUM('Einnahmen'!K101:M101))</f>
        <v/>
      </c>
      <c r="O101" s="6" t="n"/>
      <c r="P101" s="4" t="n"/>
      <c r="Q101" s="6" t="n"/>
      <c r="R101" s="8" t="n"/>
      <c r="S101" s="15">
        <f>IF('Einnahmen'!N101="","",IF('Einnahmen'!N101=0,"Prüfen",IF('Einnahmen'!O101="Offen","Offener Zahlungseingang","OK")))</f>
        <v/>
      </c>
    </row>
    <row r="102">
      <c r="A102" s="4" t="n"/>
      <c r="B102" s="5">
        <f>IF('Einnahmen'!A102="","",YEAR('Einnahmen'!A102))</f>
        <v/>
      </c>
      <c r="C102" s="6" t="n"/>
      <c r="D102" s="7">
        <f>IF('Einnahmen'!C102="","",IFERROR(VLOOKUP('Einnahmen'!C102,'Objekte'!$A$4:$D$103,2,FALSE),"Objekt nicht gefunden"))</f>
        <v/>
      </c>
      <c r="E102" s="8" t="n"/>
      <c r="F102" s="8" t="n"/>
      <c r="G102" s="8" t="n"/>
      <c r="H102" s="6" t="n"/>
      <c r="I102" s="4" t="n"/>
      <c r="J102" s="4" t="n"/>
      <c r="K102" s="9" t="n"/>
      <c r="L102" s="9" t="n"/>
      <c r="M102" s="9" t="n"/>
      <c r="N102" s="10">
        <f>IF(COUNTA('Einnahmen'!K102:M102)=0,"",SUM('Einnahmen'!K102:M102))</f>
        <v/>
      </c>
      <c r="O102" s="6" t="n"/>
      <c r="P102" s="4" t="n"/>
      <c r="Q102" s="6" t="n"/>
      <c r="R102" s="8" t="n"/>
      <c r="S102" s="11">
        <f>IF('Einnahmen'!N102="","",IF('Einnahmen'!N102=0,"Prüfen",IF('Einnahmen'!O102="Offen","Offener Zahlungseingang","OK")))</f>
        <v/>
      </c>
    </row>
    <row r="103">
      <c r="A103" s="4" t="n"/>
      <c r="B103" s="12">
        <f>IF('Einnahmen'!A103="","",YEAR('Einnahmen'!A103))</f>
        <v/>
      </c>
      <c r="C103" s="6" t="n"/>
      <c r="D103" s="13">
        <f>IF('Einnahmen'!C103="","",IFERROR(VLOOKUP('Einnahmen'!C103,'Objekte'!$A$4:$D$103,2,FALSE),"Objekt nicht gefunden"))</f>
        <v/>
      </c>
      <c r="E103" s="8" t="n"/>
      <c r="F103" s="8" t="n"/>
      <c r="G103" s="8" t="n"/>
      <c r="H103" s="6" t="n"/>
      <c r="I103" s="4" t="n"/>
      <c r="J103" s="4" t="n"/>
      <c r="K103" s="9" t="n"/>
      <c r="L103" s="9" t="n"/>
      <c r="M103" s="9" t="n"/>
      <c r="N103" s="14">
        <f>IF(COUNTA('Einnahmen'!K103:M103)=0,"",SUM('Einnahmen'!K103:M103))</f>
        <v/>
      </c>
      <c r="O103" s="6" t="n"/>
      <c r="P103" s="4" t="n"/>
      <c r="Q103" s="6" t="n"/>
      <c r="R103" s="8" t="n"/>
      <c r="S103" s="15">
        <f>IF('Einnahmen'!N103="","",IF('Einnahmen'!N103=0,"Prüfen",IF('Einnahmen'!O103="Offen","Offener Zahlungseingang","OK")))</f>
        <v/>
      </c>
    </row>
  </sheetData>
  <autoFilter ref="A3:S103"/>
  <mergeCells count="1">
    <mergeCell ref="A1:S1"/>
  </mergeCells>
  <conditionalFormatting sqref="O4:O103">
    <cfRule type="expression" priority="1" dxfId="0">
      <formula>$O4="Offen"</formula>
    </cfRule>
  </conditionalFormatting>
  <conditionalFormatting sqref="S4:S103">
    <cfRule type="expression" priority="2" dxfId="0">
      <formula>$S4="Prüfen"</formula>
    </cfRule>
    <cfRule type="expression" priority="3" dxfId="0">
      <formula>$S4="Offener Zahlungseingang"</formula>
    </cfRule>
    <cfRule type="expression" priority="4" dxfId="1">
      <formula>$S4="OK"</formula>
    </cfRule>
  </conditionalFormatting>
  <dataValidations count="2">
    <dataValidation sqref="H4:H103" showErrorMessage="1" showInputMessage="1" allowBlank="1" type="list">
      <formula1>"Kaltmiete,Nebenkostenvorauszahlung,Nachzahlung Nebenkosten,Stellplatzmiete,Garagenmiete,Sonstige Einnahmen"</formula1>
    </dataValidation>
    <dataValidation sqref="O4:O103" showErrorMessage="1" showInputMessage="1" allowBlank="1" type="list">
      <formula1>"Bezahlt,Offen,Teilzahlung"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0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28" customWidth="1" min="2" max="2"/>
    <col width="10" customWidth="1" min="3" max="3"/>
    <col width="20" customWidth="1" min="4" max="4"/>
    <col width="22" customWidth="1" min="5" max="5"/>
    <col width="16" customWidth="1" min="6" max="6"/>
    <col width="16" customWidth="1" min="7" max="7"/>
    <col width="28" customWidth="1" min="8" max="8"/>
    <col width="14" customWidth="1" min="9" max="9"/>
    <col width="30" customWidth="1" min="10" max="10"/>
  </cols>
  <sheetData>
    <row r="1" ht="26" customHeight="1">
      <c r="A1" s="1" t="inlineStr">
        <is>
          <t>Objektstammdaten für die Einnahmenerfassung</t>
        </is>
      </c>
    </row>
    <row r="2">
      <c r="A2" s="2" t="inlineStr">
        <is>
          <t>Legen Sie Objekte zuerst an. Die Objekt-ID wird im Blatt Einnahmen für die automatische Adresszuordnung verwendet.</t>
        </is>
      </c>
    </row>
    <row r="3">
      <c r="A3" s="3" t="inlineStr">
        <is>
          <t>Objekt-ID</t>
        </is>
      </c>
      <c r="B3" s="3" t="inlineStr">
        <is>
          <t>Objektadresse</t>
        </is>
      </c>
      <c r="C3" s="3" t="inlineStr">
        <is>
          <t>PLZ</t>
        </is>
      </c>
      <c r="D3" s="3" t="inlineStr">
        <is>
          <t>Stadt</t>
        </is>
      </c>
      <c r="E3" s="3" t="inlineStr">
        <is>
          <t>Einheit</t>
        </is>
      </c>
      <c r="F3" s="3" t="inlineStr">
        <is>
          <t>Wohnfläche m²</t>
        </is>
      </c>
      <c r="G3" s="3" t="inlineStr">
        <is>
          <t>Nutzungsart</t>
        </is>
      </c>
      <c r="H3" s="3" t="inlineStr">
        <is>
          <t>Eigentümer</t>
        </is>
      </c>
      <c r="I3" s="3" t="inlineStr">
        <is>
          <t>Kaufdatum</t>
        </is>
      </c>
      <c r="J3" s="3" t="inlineStr">
        <is>
          <t>Notiz</t>
        </is>
      </c>
    </row>
    <row r="4">
      <c r="A4" s="6" t="inlineStr">
        <is>
          <t>O-001</t>
        </is>
      </c>
      <c r="B4" s="8" t="inlineStr">
        <is>
          <t>Hauptstraße 12</t>
        </is>
      </c>
      <c r="C4" s="16" t="n">
        <v>10115</v>
      </c>
      <c r="D4" s="8" t="inlineStr">
        <is>
          <t>Berlin</t>
        </is>
      </c>
      <c r="E4" s="8" t="inlineStr">
        <is>
          <t>Wohnung 1.OG</t>
        </is>
      </c>
      <c r="F4" s="17" t="n">
        <v>72.5</v>
      </c>
      <c r="G4" s="6" t="inlineStr">
        <is>
          <t>Wohnraum</t>
        </is>
      </c>
      <c r="H4" s="8" t="inlineStr">
        <is>
          <t>Thomas Becker</t>
        </is>
      </c>
      <c r="I4" s="4" t="n">
        <v>46037</v>
      </c>
      <c r="J4" s="8" t="inlineStr">
        <is>
          <t>Vermietet</t>
        </is>
      </c>
    </row>
    <row r="5">
      <c r="A5" s="6" t="inlineStr">
        <is>
          <t>O-002</t>
        </is>
      </c>
      <c r="B5" s="8" t="inlineStr">
        <is>
          <t>Lindenallee 7</t>
        </is>
      </c>
      <c r="C5" s="16" t="n">
        <v>80331</v>
      </c>
      <c r="D5" s="8" t="inlineStr">
        <is>
          <t>München</t>
        </is>
      </c>
      <c r="E5" s="8" t="inlineStr">
        <is>
          <t>Wohnung EG</t>
        </is>
      </c>
      <c r="F5" s="17" t="n">
        <v>68</v>
      </c>
      <c r="G5" s="6" t="inlineStr">
        <is>
          <t>Wohnraum</t>
        </is>
      </c>
      <c r="H5" s="8" t="inlineStr">
        <is>
          <t>Sabine Müller</t>
        </is>
      </c>
      <c r="I5" s="4" t="n">
        <v>46063</v>
      </c>
      <c r="J5" s="8" t="inlineStr">
        <is>
          <t>Mit Garage</t>
        </is>
      </c>
    </row>
    <row r="6">
      <c r="A6" s="6" t="inlineStr">
        <is>
          <t>O-003</t>
        </is>
      </c>
      <c r="B6" s="8" t="inlineStr">
        <is>
          <t>Goethestraße 45</t>
        </is>
      </c>
      <c r="C6" s="16" t="n">
        <v>20095</v>
      </c>
      <c r="D6" s="8" t="inlineStr">
        <is>
          <t>Hamburg</t>
        </is>
      </c>
      <c r="E6" s="8" t="inlineStr">
        <is>
          <t>Wohnung 2.OG</t>
        </is>
      </c>
      <c r="F6" s="17" t="n">
        <v>81.2</v>
      </c>
      <c r="G6" s="6" t="inlineStr">
        <is>
          <t>Wohnraum</t>
        </is>
      </c>
      <c r="H6" s="8" t="inlineStr">
        <is>
          <t>Andreas Schneider</t>
        </is>
      </c>
      <c r="I6" s="4" t="n">
        <v>46086</v>
      </c>
      <c r="J6" s="8" t="inlineStr">
        <is>
          <t>Innenstadtlage</t>
        </is>
      </c>
    </row>
    <row r="7">
      <c r="A7" s="6" t="inlineStr">
        <is>
          <t>O-004</t>
        </is>
      </c>
      <c r="B7" s="8" t="inlineStr">
        <is>
          <t>Domstraße 18</t>
        </is>
      </c>
      <c r="C7" s="16" t="n">
        <v>50667</v>
      </c>
      <c r="D7" s="8" t="inlineStr">
        <is>
          <t>Köln</t>
        </is>
      </c>
      <c r="E7" s="8" t="inlineStr">
        <is>
          <t>Wohnung 3.OG</t>
        </is>
      </c>
      <c r="F7" s="17" t="n">
        <v>76.8</v>
      </c>
      <c r="G7" s="6" t="inlineStr">
        <is>
          <t>Wohnraum</t>
        </is>
      </c>
      <c r="H7" s="8" t="inlineStr">
        <is>
          <t>Petra Wagner</t>
        </is>
      </c>
      <c r="I7" s="4" t="n">
        <v>46120</v>
      </c>
      <c r="J7" s="8" t="inlineStr">
        <is>
          <t>Balkon</t>
        </is>
      </c>
    </row>
    <row r="8">
      <c r="A8" s="6" t="inlineStr">
        <is>
          <t>O-005</t>
        </is>
      </c>
      <c r="B8" s="8" t="inlineStr">
        <is>
          <t>Berger Straße 22</t>
        </is>
      </c>
      <c r="C8" s="16" t="n">
        <v>60316</v>
      </c>
      <c r="D8" s="8" t="inlineStr">
        <is>
          <t>Frankfurt am Main</t>
        </is>
      </c>
      <c r="E8" s="8" t="inlineStr">
        <is>
          <t>Wohnung 1.OG</t>
        </is>
      </c>
      <c r="F8" s="17" t="n">
        <v>89.40000000000001</v>
      </c>
      <c r="G8" s="6" t="inlineStr">
        <is>
          <t>Wohnraum</t>
        </is>
      </c>
      <c r="H8" s="8" t="inlineStr">
        <is>
          <t>Michael Hoffmann</t>
        </is>
      </c>
      <c r="I8" s="4" t="n">
        <v>46154</v>
      </c>
      <c r="J8" s="8" t="inlineStr">
        <is>
          <t>Modernisiert</t>
        </is>
      </c>
    </row>
    <row r="9">
      <c r="A9" s="6" t="inlineStr">
        <is>
          <t>O-006</t>
        </is>
      </c>
      <c r="B9" s="8" t="inlineStr">
        <is>
          <t>Rosenstraße 9</t>
        </is>
      </c>
      <c r="C9" s="16" t="n">
        <v>70173</v>
      </c>
      <c r="D9" s="8" t="inlineStr">
        <is>
          <t>Stuttgart</t>
        </is>
      </c>
      <c r="E9" s="8" t="inlineStr">
        <is>
          <t>Wohnung DG</t>
        </is>
      </c>
      <c r="F9" s="17" t="n">
        <v>63.1</v>
      </c>
      <c r="G9" s="6" t="inlineStr">
        <is>
          <t>Wohnraum</t>
        </is>
      </c>
      <c r="H9" s="8" t="inlineStr">
        <is>
          <t>Julia Richter</t>
        </is>
      </c>
      <c r="I9" s="4" t="n">
        <v>46191</v>
      </c>
      <c r="J9" s="8" t="inlineStr">
        <is>
          <t>Dachgeschoss</t>
        </is>
      </c>
    </row>
    <row r="10">
      <c r="A10" s="6" t="inlineStr">
        <is>
          <t>O-007</t>
        </is>
      </c>
      <c r="B10" s="8" t="inlineStr">
        <is>
          <t>Königsallee 31</t>
        </is>
      </c>
      <c r="C10" s="16" t="n">
        <v>40212</v>
      </c>
      <c r="D10" s="8" t="inlineStr">
        <is>
          <t>Düsseldorf</t>
        </is>
      </c>
      <c r="E10" s="8" t="inlineStr">
        <is>
          <t>Wohnung 2.OG</t>
        </is>
      </c>
      <c r="F10" s="17" t="n">
        <v>84.59999999999999</v>
      </c>
      <c r="G10" s="6" t="inlineStr">
        <is>
          <t>Wohnraum</t>
        </is>
      </c>
      <c r="H10" s="8" t="inlineStr">
        <is>
          <t>Thomas Becker</t>
        </is>
      </c>
      <c r="I10" s="4" t="n">
        <v>46210</v>
      </c>
      <c r="J10" s="8" t="inlineStr">
        <is>
          <t>Stellplatz vorhanden</t>
        </is>
      </c>
    </row>
    <row r="11">
      <c r="A11" s="6" t="inlineStr">
        <is>
          <t>O-008</t>
        </is>
      </c>
      <c r="B11" s="8" t="inlineStr">
        <is>
          <t>Karl-Liebknecht-Straße 14</t>
        </is>
      </c>
      <c r="C11" s="16" t="inlineStr">
        <is>
          <t>04107</t>
        </is>
      </c>
      <c r="D11" s="8" t="inlineStr">
        <is>
          <t>Leipzig</t>
        </is>
      </c>
      <c r="E11" s="8" t="inlineStr">
        <is>
          <t>Gewerbeeinheit EG</t>
        </is>
      </c>
      <c r="F11" s="17" t="n">
        <v>94.5</v>
      </c>
      <c r="G11" s="6" t="inlineStr">
        <is>
          <t>Gewerbe</t>
        </is>
      </c>
      <c r="H11" s="8" t="inlineStr">
        <is>
          <t>RheinMain Vermietung GmbH</t>
        </is>
      </c>
      <c r="I11" s="4" t="n">
        <v>46237</v>
      </c>
      <c r="J11" s="8" t="inlineStr">
        <is>
          <t>Gewerbliche Nutzung</t>
        </is>
      </c>
    </row>
    <row r="12">
      <c r="A12" s="6" t="n"/>
      <c r="B12" s="8" t="n"/>
      <c r="C12" s="16" t="n"/>
      <c r="D12" s="8" t="n"/>
      <c r="E12" s="8" t="n"/>
      <c r="F12" s="17" t="n"/>
      <c r="G12" s="6" t="n"/>
      <c r="H12" s="8" t="n"/>
      <c r="I12" s="4" t="n"/>
      <c r="J12" s="8" t="n"/>
    </row>
    <row r="13">
      <c r="A13" s="6" t="n"/>
      <c r="B13" s="8" t="n"/>
      <c r="C13" s="16" t="n"/>
      <c r="D13" s="8" t="n"/>
      <c r="E13" s="8" t="n"/>
      <c r="F13" s="17" t="n"/>
      <c r="G13" s="6" t="n"/>
      <c r="H13" s="8" t="n"/>
      <c r="I13" s="4" t="n"/>
      <c r="J13" s="8" t="n"/>
    </row>
    <row r="14">
      <c r="A14" s="6" t="n"/>
      <c r="B14" s="8" t="n"/>
      <c r="C14" s="16" t="n"/>
      <c r="D14" s="8" t="n"/>
      <c r="E14" s="8" t="n"/>
      <c r="F14" s="17" t="n"/>
      <c r="G14" s="6" t="n"/>
      <c r="H14" s="8" t="n"/>
      <c r="I14" s="4" t="n"/>
      <c r="J14" s="8" t="n"/>
    </row>
    <row r="15">
      <c r="A15" s="6" t="n"/>
      <c r="B15" s="8" t="n"/>
      <c r="C15" s="16" t="n"/>
      <c r="D15" s="8" t="n"/>
      <c r="E15" s="8" t="n"/>
      <c r="F15" s="17" t="n"/>
      <c r="G15" s="6" t="n"/>
      <c r="H15" s="8" t="n"/>
      <c r="I15" s="4" t="n"/>
      <c r="J15" s="8" t="n"/>
    </row>
    <row r="16">
      <c r="A16" s="6" t="n"/>
      <c r="B16" s="8" t="n"/>
      <c r="C16" s="16" t="n"/>
      <c r="D16" s="8" t="n"/>
      <c r="E16" s="8" t="n"/>
      <c r="F16" s="17" t="n"/>
      <c r="G16" s="6" t="n"/>
      <c r="H16" s="8" t="n"/>
      <c r="I16" s="4" t="n"/>
      <c r="J16" s="8" t="n"/>
    </row>
    <row r="17">
      <c r="A17" s="6" t="n"/>
      <c r="B17" s="8" t="n"/>
      <c r="C17" s="16" t="n"/>
      <c r="D17" s="8" t="n"/>
      <c r="E17" s="8" t="n"/>
      <c r="F17" s="17" t="n"/>
      <c r="G17" s="6" t="n"/>
      <c r="H17" s="8" t="n"/>
      <c r="I17" s="4" t="n"/>
      <c r="J17" s="8" t="n"/>
    </row>
    <row r="18">
      <c r="A18" s="6" t="n"/>
      <c r="B18" s="8" t="n"/>
      <c r="C18" s="16" t="n"/>
      <c r="D18" s="8" t="n"/>
      <c r="E18" s="8" t="n"/>
      <c r="F18" s="17" t="n"/>
      <c r="G18" s="6" t="n"/>
      <c r="H18" s="8" t="n"/>
      <c r="I18" s="4" t="n"/>
      <c r="J18" s="8" t="n"/>
    </row>
    <row r="19">
      <c r="A19" s="6" t="n"/>
      <c r="B19" s="8" t="n"/>
      <c r="C19" s="16" t="n"/>
      <c r="D19" s="8" t="n"/>
      <c r="E19" s="8" t="n"/>
      <c r="F19" s="17" t="n"/>
      <c r="G19" s="6" t="n"/>
      <c r="H19" s="8" t="n"/>
      <c r="I19" s="4" t="n"/>
      <c r="J19" s="8" t="n"/>
    </row>
    <row r="20">
      <c r="A20" s="6" t="n"/>
      <c r="B20" s="8" t="n"/>
      <c r="C20" s="16" t="n"/>
      <c r="D20" s="8" t="n"/>
      <c r="E20" s="8" t="n"/>
      <c r="F20" s="17" t="n"/>
      <c r="G20" s="6" t="n"/>
      <c r="H20" s="8" t="n"/>
      <c r="I20" s="4" t="n"/>
      <c r="J20" s="8" t="n"/>
    </row>
    <row r="21">
      <c r="A21" s="6" t="n"/>
      <c r="B21" s="8" t="n"/>
      <c r="C21" s="16" t="n"/>
      <c r="D21" s="8" t="n"/>
      <c r="E21" s="8" t="n"/>
      <c r="F21" s="17" t="n"/>
      <c r="G21" s="6" t="n"/>
      <c r="H21" s="8" t="n"/>
      <c r="I21" s="4" t="n"/>
      <c r="J21" s="8" t="n"/>
    </row>
    <row r="22">
      <c r="A22" s="6" t="n"/>
      <c r="B22" s="8" t="n"/>
      <c r="C22" s="16" t="n"/>
      <c r="D22" s="8" t="n"/>
      <c r="E22" s="8" t="n"/>
      <c r="F22" s="17" t="n"/>
      <c r="G22" s="6" t="n"/>
      <c r="H22" s="8" t="n"/>
      <c r="I22" s="4" t="n"/>
      <c r="J22" s="8" t="n"/>
    </row>
    <row r="23">
      <c r="A23" s="6" t="n"/>
      <c r="B23" s="8" t="n"/>
      <c r="C23" s="16" t="n"/>
      <c r="D23" s="8" t="n"/>
      <c r="E23" s="8" t="n"/>
      <c r="F23" s="17" t="n"/>
      <c r="G23" s="6" t="n"/>
      <c r="H23" s="8" t="n"/>
      <c r="I23" s="4" t="n"/>
      <c r="J23" s="8" t="n"/>
    </row>
    <row r="24">
      <c r="A24" s="6" t="n"/>
      <c r="B24" s="8" t="n"/>
      <c r="C24" s="16" t="n"/>
      <c r="D24" s="8" t="n"/>
      <c r="E24" s="8" t="n"/>
      <c r="F24" s="17" t="n"/>
      <c r="G24" s="6" t="n"/>
      <c r="H24" s="8" t="n"/>
      <c r="I24" s="4" t="n"/>
      <c r="J24" s="8" t="n"/>
    </row>
    <row r="25">
      <c r="A25" s="6" t="n"/>
      <c r="B25" s="8" t="n"/>
      <c r="C25" s="16" t="n"/>
      <c r="D25" s="8" t="n"/>
      <c r="E25" s="8" t="n"/>
      <c r="F25" s="17" t="n"/>
      <c r="G25" s="6" t="n"/>
      <c r="H25" s="8" t="n"/>
      <c r="I25" s="4" t="n"/>
      <c r="J25" s="8" t="n"/>
    </row>
    <row r="26">
      <c r="A26" s="6" t="n"/>
      <c r="B26" s="8" t="n"/>
      <c r="C26" s="16" t="n"/>
      <c r="D26" s="8" t="n"/>
      <c r="E26" s="8" t="n"/>
      <c r="F26" s="17" t="n"/>
      <c r="G26" s="6" t="n"/>
      <c r="H26" s="8" t="n"/>
      <c r="I26" s="4" t="n"/>
      <c r="J26" s="8" t="n"/>
    </row>
    <row r="27">
      <c r="A27" s="6" t="n"/>
      <c r="B27" s="8" t="n"/>
      <c r="C27" s="16" t="n"/>
      <c r="D27" s="8" t="n"/>
      <c r="E27" s="8" t="n"/>
      <c r="F27" s="17" t="n"/>
      <c r="G27" s="6" t="n"/>
      <c r="H27" s="8" t="n"/>
      <c r="I27" s="4" t="n"/>
      <c r="J27" s="8" t="n"/>
    </row>
    <row r="28">
      <c r="A28" s="6" t="n"/>
      <c r="B28" s="8" t="n"/>
      <c r="C28" s="16" t="n"/>
      <c r="D28" s="8" t="n"/>
      <c r="E28" s="8" t="n"/>
      <c r="F28" s="17" t="n"/>
      <c r="G28" s="6" t="n"/>
      <c r="H28" s="8" t="n"/>
      <c r="I28" s="4" t="n"/>
      <c r="J28" s="8" t="n"/>
    </row>
    <row r="29">
      <c r="A29" s="6" t="n"/>
      <c r="B29" s="8" t="n"/>
      <c r="C29" s="16" t="n"/>
      <c r="D29" s="8" t="n"/>
      <c r="E29" s="8" t="n"/>
      <c r="F29" s="17" t="n"/>
      <c r="G29" s="6" t="n"/>
      <c r="H29" s="8" t="n"/>
      <c r="I29" s="4" t="n"/>
      <c r="J29" s="8" t="n"/>
    </row>
    <row r="30">
      <c r="A30" s="6" t="n"/>
      <c r="B30" s="8" t="n"/>
      <c r="C30" s="16" t="n"/>
      <c r="D30" s="8" t="n"/>
      <c r="E30" s="8" t="n"/>
      <c r="F30" s="17" t="n"/>
      <c r="G30" s="6" t="n"/>
      <c r="H30" s="8" t="n"/>
      <c r="I30" s="4" t="n"/>
      <c r="J30" s="8" t="n"/>
    </row>
    <row r="31">
      <c r="A31" s="6" t="n"/>
      <c r="B31" s="8" t="n"/>
      <c r="C31" s="16" t="n"/>
      <c r="D31" s="8" t="n"/>
      <c r="E31" s="8" t="n"/>
      <c r="F31" s="17" t="n"/>
      <c r="G31" s="6" t="n"/>
      <c r="H31" s="8" t="n"/>
      <c r="I31" s="4" t="n"/>
      <c r="J31" s="8" t="n"/>
    </row>
    <row r="32">
      <c r="A32" s="6" t="n"/>
      <c r="B32" s="8" t="n"/>
      <c r="C32" s="16" t="n"/>
      <c r="D32" s="8" t="n"/>
      <c r="E32" s="8" t="n"/>
      <c r="F32" s="17" t="n"/>
      <c r="G32" s="6" t="n"/>
      <c r="H32" s="8" t="n"/>
      <c r="I32" s="4" t="n"/>
      <c r="J32" s="8" t="n"/>
    </row>
    <row r="33">
      <c r="A33" s="6" t="n"/>
      <c r="B33" s="8" t="n"/>
      <c r="C33" s="16" t="n"/>
      <c r="D33" s="8" t="n"/>
      <c r="E33" s="8" t="n"/>
      <c r="F33" s="17" t="n"/>
      <c r="G33" s="6" t="n"/>
      <c r="H33" s="8" t="n"/>
      <c r="I33" s="4" t="n"/>
      <c r="J33" s="8" t="n"/>
    </row>
    <row r="34">
      <c r="A34" s="6" t="n"/>
      <c r="B34" s="8" t="n"/>
      <c r="C34" s="16" t="n"/>
      <c r="D34" s="8" t="n"/>
      <c r="E34" s="8" t="n"/>
      <c r="F34" s="17" t="n"/>
      <c r="G34" s="6" t="n"/>
      <c r="H34" s="8" t="n"/>
      <c r="I34" s="4" t="n"/>
      <c r="J34" s="8" t="n"/>
    </row>
    <row r="35">
      <c r="A35" s="6" t="n"/>
      <c r="B35" s="8" t="n"/>
      <c r="C35" s="16" t="n"/>
      <c r="D35" s="8" t="n"/>
      <c r="E35" s="8" t="n"/>
      <c r="F35" s="17" t="n"/>
      <c r="G35" s="6" t="n"/>
      <c r="H35" s="8" t="n"/>
      <c r="I35" s="4" t="n"/>
      <c r="J35" s="8" t="n"/>
    </row>
    <row r="36">
      <c r="A36" s="6" t="n"/>
      <c r="B36" s="8" t="n"/>
      <c r="C36" s="16" t="n"/>
      <c r="D36" s="8" t="n"/>
      <c r="E36" s="8" t="n"/>
      <c r="F36" s="17" t="n"/>
      <c r="G36" s="6" t="n"/>
      <c r="H36" s="8" t="n"/>
      <c r="I36" s="4" t="n"/>
      <c r="J36" s="8" t="n"/>
    </row>
    <row r="37">
      <c r="A37" s="6" t="n"/>
      <c r="B37" s="8" t="n"/>
      <c r="C37" s="16" t="n"/>
      <c r="D37" s="8" t="n"/>
      <c r="E37" s="8" t="n"/>
      <c r="F37" s="17" t="n"/>
      <c r="G37" s="6" t="n"/>
      <c r="H37" s="8" t="n"/>
      <c r="I37" s="4" t="n"/>
      <c r="J37" s="8" t="n"/>
    </row>
    <row r="38">
      <c r="A38" s="6" t="n"/>
      <c r="B38" s="8" t="n"/>
      <c r="C38" s="16" t="n"/>
      <c r="D38" s="8" t="n"/>
      <c r="E38" s="8" t="n"/>
      <c r="F38" s="17" t="n"/>
      <c r="G38" s="6" t="n"/>
      <c r="H38" s="8" t="n"/>
      <c r="I38" s="4" t="n"/>
      <c r="J38" s="8" t="n"/>
    </row>
    <row r="39">
      <c r="A39" s="6" t="n"/>
      <c r="B39" s="8" t="n"/>
      <c r="C39" s="16" t="n"/>
      <c r="D39" s="8" t="n"/>
      <c r="E39" s="8" t="n"/>
      <c r="F39" s="17" t="n"/>
      <c r="G39" s="6" t="n"/>
      <c r="H39" s="8" t="n"/>
      <c r="I39" s="4" t="n"/>
      <c r="J39" s="8" t="n"/>
    </row>
    <row r="40">
      <c r="A40" s="6" t="n"/>
      <c r="B40" s="8" t="n"/>
      <c r="C40" s="16" t="n"/>
      <c r="D40" s="8" t="n"/>
      <c r="E40" s="8" t="n"/>
      <c r="F40" s="17" t="n"/>
      <c r="G40" s="6" t="n"/>
      <c r="H40" s="8" t="n"/>
      <c r="I40" s="4" t="n"/>
      <c r="J40" s="8" t="n"/>
    </row>
    <row r="41">
      <c r="A41" s="6" t="n"/>
      <c r="B41" s="8" t="n"/>
      <c r="C41" s="16" t="n"/>
      <c r="D41" s="8" t="n"/>
      <c r="E41" s="8" t="n"/>
      <c r="F41" s="17" t="n"/>
      <c r="G41" s="6" t="n"/>
      <c r="H41" s="8" t="n"/>
      <c r="I41" s="4" t="n"/>
      <c r="J41" s="8" t="n"/>
    </row>
    <row r="42">
      <c r="A42" s="6" t="n"/>
      <c r="B42" s="8" t="n"/>
      <c r="C42" s="16" t="n"/>
      <c r="D42" s="8" t="n"/>
      <c r="E42" s="8" t="n"/>
      <c r="F42" s="17" t="n"/>
      <c r="G42" s="6" t="n"/>
      <c r="H42" s="8" t="n"/>
      <c r="I42" s="4" t="n"/>
      <c r="J42" s="8" t="n"/>
    </row>
    <row r="43">
      <c r="A43" s="6" t="n"/>
      <c r="B43" s="8" t="n"/>
      <c r="C43" s="16" t="n"/>
      <c r="D43" s="8" t="n"/>
      <c r="E43" s="8" t="n"/>
      <c r="F43" s="17" t="n"/>
      <c r="G43" s="6" t="n"/>
      <c r="H43" s="8" t="n"/>
      <c r="I43" s="4" t="n"/>
      <c r="J43" s="8" t="n"/>
    </row>
    <row r="44">
      <c r="A44" s="6" t="n"/>
      <c r="B44" s="8" t="n"/>
      <c r="C44" s="16" t="n"/>
      <c r="D44" s="8" t="n"/>
      <c r="E44" s="8" t="n"/>
      <c r="F44" s="17" t="n"/>
      <c r="G44" s="6" t="n"/>
      <c r="H44" s="8" t="n"/>
      <c r="I44" s="4" t="n"/>
      <c r="J44" s="8" t="n"/>
    </row>
    <row r="45">
      <c r="A45" s="6" t="n"/>
      <c r="B45" s="8" t="n"/>
      <c r="C45" s="16" t="n"/>
      <c r="D45" s="8" t="n"/>
      <c r="E45" s="8" t="n"/>
      <c r="F45" s="17" t="n"/>
      <c r="G45" s="6" t="n"/>
      <c r="H45" s="8" t="n"/>
      <c r="I45" s="4" t="n"/>
      <c r="J45" s="8" t="n"/>
    </row>
    <row r="46">
      <c r="A46" s="6" t="n"/>
      <c r="B46" s="8" t="n"/>
      <c r="C46" s="16" t="n"/>
      <c r="D46" s="8" t="n"/>
      <c r="E46" s="8" t="n"/>
      <c r="F46" s="17" t="n"/>
      <c r="G46" s="6" t="n"/>
      <c r="H46" s="8" t="n"/>
      <c r="I46" s="4" t="n"/>
      <c r="J46" s="8" t="n"/>
    </row>
    <row r="47">
      <c r="A47" s="6" t="n"/>
      <c r="B47" s="8" t="n"/>
      <c r="C47" s="16" t="n"/>
      <c r="D47" s="8" t="n"/>
      <c r="E47" s="8" t="n"/>
      <c r="F47" s="17" t="n"/>
      <c r="G47" s="6" t="n"/>
      <c r="H47" s="8" t="n"/>
      <c r="I47" s="4" t="n"/>
      <c r="J47" s="8" t="n"/>
    </row>
    <row r="48">
      <c r="A48" s="6" t="n"/>
      <c r="B48" s="8" t="n"/>
      <c r="C48" s="16" t="n"/>
      <c r="D48" s="8" t="n"/>
      <c r="E48" s="8" t="n"/>
      <c r="F48" s="17" t="n"/>
      <c r="G48" s="6" t="n"/>
      <c r="H48" s="8" t="n"/>
      <c r="I48" s="4" t="n"/>
      <c r="J48" s="8" t="n"/>
    </row>
    <row r="49">
      <c r="A49" s="6" t="n"/>
      <c r="B49" s="8" t="n"/>
      <c r="C49" s="16" t="n"/>
      <c r="D49" s="8" t="n"/>
      <c r="E49" s="8" t="n"/>
      <c r="F49" s="17" t="n"/>
      <c r="G49" s="6" t="n"/>
      <c r="H49" s="8" t="n"/>
      <c r="I49" s="4" t="n"/>
      <c r="J49" s="8" t="n"/>
    </row>
    <row r="50">
      <c r="A50" s="6" t="n"/>
      <c r="B50" s="8" t="n"/>
      <c r="C50" s="16" t="n"/>
      <c r="D50" s="8" t="n"/>
      <c r="E50" s="8" t="n"/>
      <c r="F50" s="17" t="n"/>
      <c r="G50" s="6" t="n"/>
      <c r="H50" s="8" t="n"/>
      <c r="I50" s="4" t="n"/>
      <c r="J50" s="8" t="n"/>
    </row>
    <row r="51">
      <c r="A51" s="6" t="n"/>
      <c r="B51" s="8" t="n"/>
      <c r="C51" s="16" t="n"/>
      <c r="D51" s="8" t="n"/>
      <c r="E51" s="8" t="n"/>
      <c r="F51" s="17" t="n"/>
      <c r="G51" s="6" t="n"/>
      <c r="H51" s="8" t="n"/>
      <c r="I51" s="4" t="n"/>
      <c r="J51" s="8" t="n"/>
    </row>
    <row r="52">
      <c r="A52" s="6" t="n"/>
      <c r="B52" s="8" t="n"/>
      <c r="C52" s="16" t="n"/>
      <c r="D52" s="8" t="n"/>
      <c r="E52" s="8" t="n"/>
      <c r="F52" s="17" t="n"/>
      <c r="G52" s="6" t="n"/>
      <c r="H52" s="8" t="n"/>
      <c r="I52" s="4" t="n"/>
      <c r="J52" s="8" t="n"/>
    </row>
    <row r="53">
      <c r="A53" s="6" t="n"/>
      <c r="B53" s="8" t="n"/>
      <c r="C53" s="16" t="n"/>
      <c r="D53" s="8" t="n"/>
      <c r="E53" s="8" t="n"/>
      <c r="F53" s="17" t="n"/>
      <c r="G53" s="6" t="n"/>
      <c r="H53" s="8" t="n"/>
      <c r="I53" s="4" t="n"/>
      <c r="J53" s="8" t="n"/>
    </row>
    <row r="54">
      <c r="A54" s="6" t="n"/>
      <c r="B54" s="8" t="n"/>
      <c r="C54" s="16" t="n"/>
      <c r="D54" s="8" t="n"/>
      <c r="E54" s="8" t="n"/>
      <c r="F54" s="17" t="n"/>
      <c r="G54" s="6" t="n"/>
      <c r="H54" s="8" t="n"/>
      <c r="I54" s="4" t="n"/>
      <c r="J54" s="8" t="n"/>
    </row>
    <row r="55">
      <c r="A55" s="6" t="n"/>
      <c r="B55" s="8" t="n"/>
      <c r="C55" s="16" t="n"/>
      <c r="D55" s="8" t="n"/>
      <c r="E55" s="8" t="n"/>
      <c r="F55" s="17" t="n"/>
      <c r="G55" s="6" t="n"/>
      <c r="H55" s="8" t="n"/>
      <c r="I55" s="4" t="n"/>
      <c r="J55" s="8" t="n"/>
    </row>
    <row r="56">
      <c r="A56" s="6" t="n"/>
      <c r="B56" s="8" t="n"/>
      <c r="C56" s="16" t="n"/>
      <c r="D56" s="8" t="n"/>
      <c r="E56" s="8" t="n"/>
      <c r="F56" s="17" t="n"/>
      <c r="G56" s="6" t="n"/>
      <c r="H56" s="8" t="n"/>
      <c r="I56" s="4" t="n"/>
      <c r="J56" s="8" t="n"/>
    </row>
    <row r="57">
      <c r="A57" s="6" t="n"/>
      <c r="B57" s="8" t="n"/>
      <c r="C57" s="16" t="n"/>
      <c r="D57" s="8" t="n"/>
      <c r="E57" s="8" t="n"/>
      <c r="F57" s="17" t="n"/>
      <c r="G57" s="6" t="n"/>
      <c r="H57" s="8" t="n"/>
      <c r="I57" s="4" t="n"/>
      <c r="J57" s="8" t="n"/>
    </row>
    <row r="58">
      <c r="A58" s="6" t="n"/>
      <c r="B58" s="8" t="n"/>
      <c r="C58" s="16" t="n"/>
      <c r="D58" s="8" t="n"/>
      <c r="E58" s="8" t="n"/>
      <c r="F58" s="17" t="n"/>
      <c r="G58" s="6" t="n"/>
      <c r="H58" s="8" t="n"/>
      <c r="I58" s="4" t="n"/>
      <c r="J58" s="8" t="n"/>
    </row>
    <row r="59">
      <c r="A59" s="6" t="n"/>
      <c r="B59" s="8" t="n"/>
      <c r="C59" s="16" t="n"/>
      <c r="D59" s="8" t="n"/>
      <c r="E59" s="8" t="n"/>
      <c r="F59" s="17" t="n"/>
      <c r="G59" s="6" t="n"/>
      <c r="H59" s="8" t="n"/>
      <c r="I59" s="4" t="n"/>
      <c r="J59" s="8" t="n"/>
    </row>
    <row r="60">
      <c r="A60" s="6" t="n"/>
      <c r="B60" s="8" t="n"/>
      <c r="C60" s="16" t="n"/>
      <c r="D60" s="8" t="n"/>
      <c r="E60" s="8" t="n"/>
      <c r="F60" s="17" t="n"/>
      <c r="G60" s="6" t="n"/>
      <c r="H60" s="8" t="n"/>
      <c r="I60" s="4" t="n"/>
      <c r="J60" s="8" t="n"/>
    </row>
    <row r="61">
      <c r="A61" s="6" t="n"/>
      <c r="B61" s="8" t="n"/>
      <c r="C61" s="16" t="n"/>
      <c r="D61" s="8" t="n"/>
      <c r="E61" s="8" t="n"/>
      <c r="F61" s="17" t="n"/>
      <c r="G61" s="6" t="n"/>
      <c r="H61" s="8" t="n"/>
      <c r="I61" s="4" t="n"/>
      <c r="J61" s="8" t="n"/>
    </row>
    <row r="62">
      <c r="A62" s="6" t="n"/>
      <c r="B62" s="8" t="n"/>
      <c r="C62" s="16" t="n"/>
      <c r="D62" s="8" t="n"/>
      <c r="E62" s="8" t="n"/>
      <c r="F62" s="17" t="n"/>
      <c r="G62" s="6" t="n"/>
      <c r="H62" s="8" t="n"/>
      <c r="I62" s="4" t="n"/>
      <c r="J62" s="8" t="n"/>
    </row>
    <row r="63">
      <c r="A63" s="6" t="n"/>
      <c r="B63" s="8" t="n"/>
      <c r="C63" s="16" t="n"/>
      <c r="D63" s="8" t="n"/>
      <c r="E63" s="8" t="n"/>
      <c r="F63" s="17" t="n"/>
      <c r="G63" s="6" t="n"/>
      <c r="H63" s="8" t="n"/>
      <c r="I63" s="4" t="n"/>
      <c r="J63" s="8" t="n"/>
    </row>
    <row r="64">
      <c r="A64" s="6" t="n"/>
      <c r="B64" s="8" t="n"/>
      <c r="C64" s="16" t="n"/>
      <c r="D64" s="8" t="n"/>
      <c r="E64" s="8" t="n"/>
      <c r="F64" s="17" t="n"/>
      <c r="G64" s="6" t="n"/>
      <c r="H64" s="8" t="n"/>
      <c r="I64" s="4" t="n"/>
      <c r="J64" s="8" t="n"/>
    </row>
    <row r="65">
      <c r="A65" s="6" t="n"/>
      <c r="B65" s="8" t="n"/>
      <c r="C65" s="16" t="n"/>
      <c r="D65" s="8" t="n"/>
      <c r="E65" s="8" t="n"/>
      <c r="F65" s="17" t="n"/>
      <c r="G65" s="6" t="n"/>
      <c r="H65" s="8" t="n"/>
      <c r="I65" s="4" t="n"/>
      <c r="J65" s="8" t="n"/>
    </row>
    <row r="66">
      <c r="A66" s="6" t="n"/>
      <c r="B66" s="8" t="n"/>
      <c r="C66" s="16" t="n"/>
      <c r="D66" s="8" t="n"/>
      <c r="E66" s="8" t="n"/>
      <c r="F66" s="17" t="n"/>
      <c r="G66" s="6" t="n"/>
      <c r="H66" s="8" t="n"/>
      <c r="I66" s="4" t="n"/>
      <c r="J66" s="8" t="n"/>
    </row>
    <row r="67">
      <c r="A67" s="6" t="n"/>
      <c r="B67" s="8" t="n"/>
      <c r="C67" s="16" t="n"/>
      <c r="D67" s="8" t="n"/>
      <c r="E67" s="8" t="n"/>
      <c r="F67" s="17" t="n"/>
      <c r="G67" s="6" t="n"/>
      <c r="H67" s="8" t="n"/>
      <c r="I67" s="4" t="n"/>
      <c r="J67" s="8" t="n"/>
    </row>
    <row r="68">
      <c r="A68" s="6" t="n"/>
      <c r="B68" s="8" t="n"/>
      <c r="C68" s="16" t="n"/>
      <c r="D68" s="8" t="n"/>
      <c r="E68" s="8" t="n"/>
      <c r="F68" s="17" t="n"/>
      <c r="G68" s="6" t="n"/>
      <c r="H68" s="8" t="n"/>
      <c r="I68" s="4" t="n"/>
      <c r="J68" s="8" t="n"/>
    </row>
    <row r="69">
      <c r="A69" s="6" t="n"/>
      <c r="B69" s="8" t="n"/>
      <c r="C69" s="16" t="n"/>
      <c r="D69" s="8" t="n"/>
      <c r="E69" s="8" t="n"/>
      <c r="F69" s="17" t="n"/>
      <c r="G69" s="6" t="n"/>
      <c r="H69" s="8" t="n"/>
      <c r="I69" s="4" t="n"/>
      <c r="J69" s="8" t="n"/>
    </row>
    <row r="70">
      <c r="A70" s="6" t="n"/>
      <c r="B70" s="8" t="n"/>
      <c r="C70" s="16" t="n"/>
      <c r="D70" s="8" t="n"/>
      <c r="E70" s="8" t="n"/>
      <c r="F70" s="17" t="n"/>
      <c r="G70" s="6" t="n"/>
      <c r="H70" s="8" t="n"/>
      <c r="I70" s="4" t="n"/>
      <c r="J70" s="8" t="n"/>
    </row>
    <row r="71">
      <c r="A71" s="6" t="n"/>
      <c r="B71" s="8" t="n"/>
      <c r="C71" s="16" t="n"/>
      <c r="D71" s="8" t="n"/>
      <c r="E71" s="8" t="n"/>
      <c r="F71" s="17" t="n"/>
      <c r="G71" s="6" t="n"/>
      <c r="H71" s="8" t="n"/>
      <c r="I71" s="4" t="n"/>
      <c r="J71" s="8" t="n"/>
    </row>
    <row r="72">
      <c r="A72" s="6" t="n"/>
      <c r="B72" s="8" t="n"/>
      <c r="C72" s="16" t="n"/>
      <c r="D72" s="8" t="n"/>
      <c r="E72" s="8" t="n"/>
      <c r="F72" s="17" t="n"/>
      <c r="G72" s="6" t="n"/>
      <c r="H72" s="8" t="n"/>
      <c r="I72" s="4" t="n"/>
      <c r="J72" s="8" t="n"/>
    </row>
    <row r="73">
      <c r="A73" s="6" t="n"/>
      <c r="B73" s="8" t="n"/>
      <c r="C73" s="16" t="n"/>
      <c r="D73" s="8" t="n"/>
      <c r="E73" s="8" t="n"/>
      <c r="F73" s="17" t="n"/>
      <c r="G73" s="6" t="n"/>
      <c r="H73" s="8" t="n"/>
      <c r="I73" s="4" t="n"/>
      <c r="J73" s="8" t="n"/>
    </row>
    <row r="74">
      <c r="A74" s="6" t="n"/>
      <c r="B74" s="8" t="n"/>
      <c r="C74" s="16" t="n"/>
      <c r="D74" s="8" t="n"/>
      <c r="E74" s="8" t="n"/>
      <c r="F74" s="17" t="n"/>
      <c r="G74" s="6" t="n"/>
      <c r="H74" s="8" t="n"/>
      <c r="I74" s="4" t="n"/>
      <c r="J74" s="8" t="n"/>
    </row>
    <row r="75">
      <c r="A75" s="6" t="n"/>
      <c r="B75" s="8" t="n"/>
      <c r="C75" s="16" t="n"/>
      <c r="D75" s="8" t="n"/>
      <c r="E75" s="8" t="n"/>
      <c r="F75" s="17" t="n"/>
      <c r="G75" s="6" t="n"/>
      <c r="H75" s="8" t="n"/>
      <c r="I75" s="4" t="n"/>
      <c r="J75" s="8" t="n"/>
    </row>
    <row r="76">
      <c r="A76" s="6" t="n"/>
      <c r="B76" s="8" t="n"/>
      <c r="C76" s="16" t="n"/>
      <c r="D76" s="8" t="n"/>
      <c r="E76" s="8" t="n"/>
      <c r="F76" s="17" t="n"/>
      <c r="G76" s="6" t="n"/>
      <c r="H76" s="8" t="n"/>
      <c r="I76" s="4" t="n"/>
      <c r="J76" s="8" t="n"/>
    </row>
    <row r="77">
      <c r="A77" s="6" t="n"/>
      <c r="B77" s="8" t="n"/>
      <c r="C77" s="16" t="n"/>
      <c r="D77" s="8" t="n"/>
      <c r="E77" s="8" t="n"/>
      <c r="F77" s="17" t="n"/>
      <c r="G77" s="6" t="n"/>
      <c r="H77" s="8" t="n"/>
      <c r="I77" s="4" t="n"/>
      <c r="J77" s="8" t="n"/>
    </row>
    <row r="78">
      <c r="A78" s="6" t="n"/>
      <c r="B78" s="8" t="n"/>
      <c r="C78" s="16" t="n"/>
      <c r="D78" s="8" t="n"/>
      <c r="E78" s="8" t="n"/>
      <c r="F78" s="17" t="n"/>
      <c r="G78" s="6" t="n"/>
      <c r="H78" s="8" t="n"/>
      <c r="I78" s="4" t="n"/>
      <c r="J78" s="8" t="n"/>
    </row>
    <row r="79">
      <c r="A79" s="6" t="n"/>
      <c r="B79" s="8" t="n"/>
      <c r="C79" s="16" t="n"/>
      <c r="D79" s="8" t="n"/>
      <c r="E79" s="8" t="n"/>
      <c r="F79" s="17" t="n"/>
      <c r="G79" s="6" t="n"/>
      <c r="H79" s="8" t="n"/>
      <c r="I79" s="4" t="n"/>
      <c r="J79" s="8" t="n"/>
    </row>
    <row r="80">
      <c r="A80" s="6" t="n"/>
      <c r="B80" s="8" t="n"/>
      <c r="C80" s="16" t="n"/>
      <c r="D80" s="8" t="n"/>
      <c r="E80" s="8" t="n"/>
      <c r="F80" s="17" t="n"/>
      <c r="G80" s="6" t="n"/>
      <c r="H80" s="8" t="n"/>
      <c r="I80" s="4" t="n"/>
      <c r="J80" s="8" t="n"/>
    </row>
    <row r="81">
      <c r="A81" s="6" t="n"/>
      <c r="B81" s="8" t="n"/>
      <c r="C81" s="16" t="n"/>
      <c r="D81" s="8" t="n"/>
      <c r="E81" s="8" t="n"/>
      <c r="F81" s="17" t="n"/>
      <c r="G81" s="6" t="n"/>
      <c r="H81" s="8" t="n"/>
      <c r="I81" s="4" t="n"/>
      <c r="J81" s="8" t="n"/>
    </row>
    <row r="82">
      <c r="A82" s="6" t="n"/>
      <c r="B82" s="8" t="n"/>
      <c r="C82" s="16" t="n"/>
      <c r="D82" s="8" t="n"/>
      <c r="E82" s="8" t="n"/>
      <c r="F82" s="17" t="n"/>
      <c r="G82" s="6" t="n"/>
      <c r="H82" s="8" t="n"/>
      <c r="I82" s="4" t="n"/>
      <c r="J82" s="8" t="n"/>
    </row>
    <row r="83">
      <c r="A83" s="6" t="n"/>
      <c r="B83" s="8" t="n"/>
      <c r="C83" s="16" t="n"/>
      <c r="D83" s="8" t="n"/>
      <c r="E83" s="8" t="n"/>
      <c r="F83" s="17" t="n"/>
      <c r="G83" s="6" t="n"/>
      <c r="H83" s="8" t="n"/>
      <c r="I83" s="4" t="n"/>
      <c r="J83" s="8" t="n"/>
    </row>
    <row r="84">
      <c r="A84" s="6" t="n"/>
      <c r="B84" s="8" t="n"/>
      <c r="C84" s="16" t="n"/>
      <c r="D84" s="8" t="n"/>
      <c r="E84" s="8" t="n"/>
      <c r="F84" s="17" t="n"/>
      <c r="G84" s="6" t="n"/>
      <c r="H84" s="8" t="n"/>
      <c r="I84" s="4" t="n"/>
      <c r="J84" s="8" t="n"/>
    </row>
    <row r="85">
      <c r="A85" s="6" t="n"/>
      <c r="B85" s="8" t="n"/>
      <c r="C85" s="16" t="n"/>
      <c r="D85" s="8" t="n"/>
      <c r="E85" s="8" t="n"/>
      <c r="F85" s="17" t="n"/>
      <c r="G85" s="6" t="n"/>
      <c r="H85" s="8" t="n"/>
      <c r="I85" s="4" t="n"/>
      <c r="J85" s="8" t="n"/>
    </row>
    <row r="86">
      <c r="A86" s="6" t="n"/>
      <c r="B86" s="8" t="n"/>
      <c r="C86" s="16" t="n"/>
      <c r="D86" s="8" t="n"/>
      <c r="E86" s="8" t="n"/>
      <c r="F86" s="17" t="n"/>
      <c r="G86" s="6" t="n"/>
      <c r="H86" s="8" t="n"/>
      <c r="I86" s="4" t="n"/>
      <c r="J86" s="8" t="n"/>
    </row>
    <row r="87">
      <c r="A87" s="6" t="n"/>
      <c r="B87" s="8" t="n"/>
      <c r="C87" s="16" t="n"/>
      <c r="D87" s="8" t="n"/>
      <c r="E87" s="8" t="n"/>
      <c r="F87" s="17" t="n"/>
      <c r="G87" s="6" t="n"/>
      <c r="H87" s="8" t="n"/>
      <c r="I87" s="4" t="n"/>
      <c r="J87" s="8" t="n"/>
    </row>
    <row r="88">
      <c r="A88" s="6" t="n"/>
      <c r="B88" s="8" t="n"/>
      <c r="C88" s="16" t="n"/>
      <c r="D88" s="8" t="n"/>
      <c r="E88" s="8" t="n"/>
      <c r="F88" s="17" t="n"/>
      <c r="G88" s="6" t="n"/>
      <c r="H88" s="8" t="n"/>
      <c r="I88" s="4" t="n"/>
      <c r="J88" s="8" t="n"/>
    </row>
    <row r="89">
      <c r="A89" s="6" t="n"/>
      <c r="B89" s="8" t="n"/>
      <c r="C89" s="16" t="n"/>
      <c r="D89" s="8" t="n"/>
      <c r="E89" s="8" t="n"/>
      <c r="F89" s="17" t="n"/>
      <c r="G89" s="6" t="n"/>
      <c r="H89" s="8" t="n"/>
      <c r="I89" s="4" t="n"/>
      <c r="J89" s="8" t="n"/>
    </row>
    <row r="90">
      <c r="A90" s="6" t="n"/>
      <c r="B90" s="8" t="n"/>
      <c r="C90" s="16" t="n"/>
      <c r="D90" s="8" t="n"/>
      <c r="E90" s="8" t="n"/>
      <c r="F90" s="17" t="n"/>
      <c r="G90" s="6" t="n"/>
      <c r="H90" s="8" t="n"/>
      <c r="I90" s="4" t="n"/>
      <c r="J90" s="8" t="n"/>
    </row>
    <row r="91">
      <c r="A91" s="6" t="n"/>
      <c r="B91" s="8" t="n"/>
      <c r="C91" s="16" t="n"/>
      <c r="D91" s="8" t="n"/>
      <c r="E91" s="8" t="n"/>
      <c r="F91" s="17" t="n"/>
      <c r="G91" s="6" t="n"/>
      <c r="H91" s="8" t="n"/>
      <c r="I91" s="4" t="n"/>
      <c r="J91" s="8" t="n"/>
    </row>
    <row r="92">
      <c r="A92" s="6" t="n"/>
      <c r="B92" s="8" t="n"/>
      <c r="C92" s="16" t="n"/>
      <c r="D92" s="8" t="n"/>
      <c r="E92" s="8" t="n"/>
      <c r="F92" s="17" t="n"/>
      <c r="G92" s="6" t="n"/>
      <c r="H92" s="8" t="n"/>
      <c r="I92" s="4" t="n"/>
      <c r="J92" s="8" t="n"/>
    </row>
    <row r="93">
      <c r="A93" s="6" t="n"/>
      <c r="B93" s="8" t="n"/>
      <c r="C93" s="16" t="n"/>
      <c r="D93" s="8" t="n"/>
      <c r="E93" s="8" t="n"/>
      <c r="F93" s="17" t="n"/>
      <c r="G93" s="6" t="n"/>
      <c r="H93" s="8" t="n"/>
      <c r="I93" s="4" t="n"/>
      <c r="J93" s="8" t="n"/>
    </row>
    <row r="94">
      <c r="A94" s="6" t="n"/>
      <c r="B94" s="8" t="n"/>
      <c r="C94" s="16" t="n"/>
      <c r="D94" s="8" t="n"/>
      <c r="E94" s="8" t="n"/>
      <c r="F94" s="17" t="n"/>
      <c r="G94" s="6" t="n"/>
      <c r="H94" s="8" t="n"/>
      <c r="I94" s="4" t="n"/>
      <c r="J94" s="8" t="n"/>
    </row>
    <row r="95">
      <c r="A95" s="6" t="n"/>
      <c r="B95" s="8" t="n"/>
      <c r="C95" s="16" t="n"/>
      <c r="D95" s="8" t="n"/>
      <c r="E95" s="8" t="n"/>
      <c r="F95" s="17" t="n"/>
      <c r="G95" s="6" t="n"/>
      <c r="H95" s="8" t="n"/>
      <c r="I95" s="4" t="n"/>
      <c r="J95" s="8" t="n"/>
    </row>
    <row r="96">
      <c r="A96" s="6" t="n"/>
      <c r="B96" s="8" t="n"/>
      <c r="C96" s="16" t="n"/>
      <c r="D96" s="8" t="n"/>
      <c r="E96" s="8" t="n"/>
      <c r="F96" s="17" t="n"/>
      <c r="G96" s="6" t="n"/>
      <c r="H96" s="8" t="n"/>
      <c r="I96" s="4" t="n"/>
      <c r="J96" s="8" t="n"/>
    </row>
    <row r="97">
      <c r="A97" s="6" t="n"/>
      <c r="B97" s="8" t="n"/>
      <c r="C97" s="16" t="n"/>
      <c r="D97" s="8" t="n"/>
      <c r="E97" s="8" t="n"/>
      <c r="F97" s="17" t="n"/>
      <c r="G97" s="6" t="n"/>
      <c r="H97" s="8" t="n"/>
      <c r="I97" s="4" t="n"/>
      <c r="J97" s="8" t="n"/>
    </row>
    <row r="98">
      <c r="A98" s="6" t="n"/>
      <c r="B98" s="8" t="n"/>
      <c r="C98" s="16" t="n"/>
      <c r="D98" s="8" t="n"/>
      <c r="E98" s="8" t="n"/>
      <c r="F98" s="17" t="n"/>
      <c r="G98" s="6" t="n"/>
      <c r="H98" s="8" t="n"/>
      <c r="I98" s="4" t="n"/>
      <c r="J98" s="8" t="n"/>
    </row>
    <row r="99">
      <c r="A99" s="6" t="n"/>
      <c r="B99" s="8" t="n"/>
      <c r="C99" s="16" t="n"/>
      <c r="D99" s="8" t="n"/>
      <c r="E99" s="8" t="n"/>
      <c r="F99" s="17" t="n"/>
      <c r="G99" s="6" t="n"/>
      <c r="H99" s="8" t="n"/>
      <c r="I99" s="4" t="n"/>
      <c r="J99" s="8" t="n"/>
    </row>
    <row r="100">
      <c r="A100" s="6" t="n"/>
      <c r="B100" s="8" t="n"/>
      <c r="C100" s="16" t="n"/>
      <c r="D100" s="8" t="n"/>
      <c r="E100" s="8" t="n"/>
      <c r="F100" s="17" t="n"/>
      <c r="G100" s="6" t="n"/>
      <c r="H100" s="8" t="n"/>
      <c r="I100" s="4" t="n"/>
      <c r="J100" s="8" t="n"/>
    </row>
    <row r="101">
      <c r="A101" s="6" t="n"/>
      <c r="B101" s="8" t="n"/>
      <c r="C101" s="16" t="n"/>
      <c r="D101" s="8" t="n"/>
      <c r="E101" s="8" t="n"/>
      <c r="F101" s="17" t="n"/>
      <c r="G101" s="6" t="n"/>
      <c r="H101" s="8" t="n"/>
      <c r="I101" s="4" t="n"/>
      <c r="J101" s="8" t="n"/>
    </row>
    <row r="102">
      <c r="A102" s="6" t="n"/>
      <c r="B102" s="8" t="n"/>
      <c r="C102" s="16" t="n"/>
      <c r="D102" s="8" t="n"/>
      <c r="E102" s="8" t="n"/>
      <c r="F102" s="17" t="n"/>
      <c r="G102" s="6" t="n"/>
      <c r="H102" s="8" t="n"/>
      <c r="I102" s="4" t="n"/>
      <c r="J102" s="8" t="n"/>
    </row>
    <row r="103">
      <c r="A103" s="6" t="n"/>
      <c r="B103" s="8" t="n"/>
      <c r="C103" s="16" t="n"/>
      <c r="D103" s="8" t="n"/>
      <c r="E103" s="8" t="n"/>
      <c r="F103" s="17" t="n"/>
      <c r="G103" s="6" t="n"/>
      <c r="H103" s="8" t="n"/>
      <c r="I103" s="4" t="n"/>
      <c r="J103" s="8" t="n"/>
    </row>
  </sheetData>
  <autoFilter ref="A3:J103"/>
  <mergeCells count="1">
    <mergeCell ref="A1:J1"/>
  </mergeCells>
  <dataValidations count="1">
    <dataValidation sqref="G4:G103" showErrorMessage="1" showInputMessage="1" allowBlank="1" type="list">
      <formula1>"Wohnraum,Gewerbe,Stellplatz,Garage"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101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6" customWidth="1" min="1" max="1"/>
    <col width="20" customWidth="1" min="2" max="2"/>
    <col width="16" customWidth="1" min="3" max="3"/>
    <col width="28" customWidth="1" min="4" max="4"/>
    <col width="18" customWidth="1" min="5" max="5"/>
    <col width="3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 ht="26" customHeight="1">
      <c r="A1" s="1" t="inlineStr">
        <is>
          <t>Auswertung Anlage V – Einnahmenübersicht</t>
        </is>
      </c>
    </row>
    <row r="2">
      <c r="A2" s="2" t="inlineStr">
        <is>
          <t>Wählen Sie das Steuerjahr aus. Alle Kennzahlen und Diagramme beziehen sich auf das gewählte Jahr.</t>
        </is>
      </c>
    </row>
    <row r="3">
      <c r="A3" s="18" t="inlineStr">
        <is>
          <t>Steuerjahr</t>
        </is>
      </c>
      <c r="B3" s="19" t="n">
        <v>2026</v>
      </c>
    </row>
    <row r="4"/>
    <row r="5">
      <c r="A5" s="3" t="inlineStr">
        <is>
          <t>Kennzahl</t>
        </is>
      </c>
      <c r="B5" s="3" t="inlineStr">
        <is>
          <t>Wert</t>
        </is>
      </c>
      <c r="D5" s="3" t="inlineStr">
        <is>
          <t>Einnahmenart</t>
        </is>
      </c>
      <c r="E5" s="3" t="inlineStr">
        <is>
          <t>Betrag</t>
        </is>
      </c>
    </row>
    <row r="6">
      <c r="A6" s="20" t="inlineStr">
        <is>
          <t>Gesamteinnahmen</t>
        </is>
      </c>
      <c r="B6" s="21">
        <f>SUMIF('Einnahmen'!$B$4:$B$103,'Auswertung'!$B$3,'Einnahmen'!$N$4:$N$103)</f>
        <v/>
      </c>
      <c r="D6" s="7" t="inlineStr">
        <is>
          <t>Kaltmiete</t>
        </is>
      </c>
      <c r="E6" s="21">
        <f>SUMIFS('Einnahmen'!$N$4:$N$103,'Einnahmen'!$B$4:$B$103,'Auswertung'!$B$3,'Einnahmen'!$H$4:$H$103,'Auswertung'!$D$6)</f>
        <v/>
      </c>
    </row>
    <row r="7">
      <c r="A7" s="22" t="inlineStr">
        <is>
          <t>Kaltmieten</t>
        </is>
      </c>
      <c r="B7" s="23">
        <f>'Auswertung'!$E$6</f>
        <v/>
      </c>
      <c r="D7" s="13" t="inlineStr">
        <is>
          <t>Nebenkostenvorauszahlung</t>
        </is>
      </c>
      <c r="E7" s="23">
        <f>SUMIFS('Einnahmen'!$N$4:$N$103,'Einnahmen'!$B$4:$B$103,'Auswertung'!$B$3,'Einnahmen'!$H$4:$H$103,'Auswertung'!$D$7)</f>
        <v/>
      </c>
    </row>
    <row r="8">
      <c r="A8" s="20" t="inlineStr">
        <is>
          <t>Umlagefähige Nebenkosten</t>
        </is>
      </c>
      <c r="B8" s="21">
        <f>SUMIFS('Einnahmen'!$L$4:$L$103,'Einnahmen'!$B$4:$B$103,'Auswertung'!$B$3)</f>
        <v/>
      </c>
      <c r="D8" s="7" t="inlineStr">
        <is>
          <t>Nachzahlung Nebenkosten</t>
        </is>
      </c>
      <c r="E8" s="21">
        <f>SUMIFS('Einnahmen'!$N$4:$N$103,'Einnahmen'!$B$4:$B$103,'Auswertung'!$B$3,'Einnahmen'!$H$4:$H$103,'Auswertung'!$D$8)</f>
        <v/>
      </c>
    </row>
    <row r="9">
      <c r="A9" s="22" t="inlineStr">
        <is>
          <t>Stellplatz- und Garageneinnahmen</t>
        </is>
      </c>
      <c r="B9" s="23">
        <f>SUM('Auswertung'!$E$9:'Auswertung'!$E$10)</f>
        <v/>
      </c>
      <c r="D9" s="13" t="inlineStr">
        <is>
          <t>Stellplatzmiete</t>
        </is>
      </c>
      <c r="E9" s="23">
        <f>SUMIFS('Einnahmen'!$N$4:$N$103,'Einnahmen'!$B$4:$B$103,'Auswertung'!$B$3,'Einnahmen'!$H$4:$H$103,'Auswertung'!$D$9)</f>
        <v/>
      </c>
    </row>
    <row r="10">
      <c r="A10" s="20" t="inlineStr">
        <is>
          <t>Sonstige Einnahmen</t>
        </is>
      </c>
      <c r="B10" s="21">
        <f>SUM('Auswertung'!$E$8,'Auswertung'!$E$11)</f>
        <v/>
      </c>
      <c r="D10" s="7" t="inlineStr">
        <is>
          <t>Garagenmiete</t>
        </is>
      </c>
      <c r="E10" s="21">
        <f>SUMIFS('Einnahmen'!$N$4:$N$103,'Einnahmen'!$B$4:$B$103,'Auswertung'!$B$3,'Einnahmen'!$H$4:$H$103,'Auswertung'!$D$10)</f>
        <v/>
      </c>
    </row>
    <row r="11">
      <c r="A11" s="22" t="inlineStr">
        <is>
          <t>Anzahl Buchungen</t>
        </is>
      </c>
      <c r="B11" s="24">
        <f>COUNTIF('Einnahmen'!$B$4:$B$103,'Auswertung'!$B$3)</f>
        <v/>
      </c>
      <c r="D11" s="13" t="inlineStr">
        <is>
          <t>Sonstige Einnahmen</t>
        </is>
      </c>
      <c r="E11" s="23">
        <f>SUMIFS('Einnahmen'!$N$4:$N$103,'Einnahmen'!$B$4:$B$103,'Auswertung'!$B$3,'Einnahmen'!$H$4:$H$103,'Auswertung'!$D$11)</f>
        <v/>
      </c>
    </row>
    <row r="12">
      <c r="A12" s="20" t="inlineStr">
        <is>
          <t>Durchschnittliche Einnahme je Buchung</t>
        </is>
      </c>
      <c r="B12" s="21">
        <f>IFERROR(AVERAGEIFS('Einnahmen'!$N$4:$N$103,'Einnahmen'!$B$4:$B$103,'Auswertung'!$B$3),0)</f>
        <v/>
      </c>
      <c r="E12">
        <f>""</f>
        <v/>
      </c>
    </row>
    <row r="13">
      <c r="A13" s="22" t="inlineStr">
        <is>
          <t>Offene Zahlungseingänge</t>
        </is>
      </c>
      <c r="B13" s="24">
        <f>COUNTIFS('Einnahmen'!$B$4:$B$103,'Einnahmen'!$B$3,'Einnahmen'!$O$4:$O$103,"Offen")</f>
        <v/>
      </c>
      <c r="E13">
        <f>""</f>
        <v/>
      </c>
    </row>
    <row r="14">
      <c r="A14" s="20" t="inlineStr">
        <is>
          <t>Anteil Kaltmiete an Gesamteinnahmen</t>
        </is>
      </c>
      <c r="B14" s="25">
        <f>IFERROR('Auswertung'!$B$7/'Auswertung'!$B$6,0)</f>
        <v/>
      </c>
      <c r="E14">
        <f>""</f>
        <v/>
      </c>
    </row>
    <row r="15">
      <c r="E15">
        <f>""</f>
        <v/>
      </c>
    </row>
    <row r="16">
      <c r="E16">
        <f>""</f>
        <v/>
      </c>
    </row>
    <row r="17">
      <c r="A17" s="3" t="inlineStr">
        <is>
          <t>Monat</t>
        </is>
      </c>
      <c r="B17" s="3" t="inlineStr">
        <is>
          <t>Gesamteinnahmen</t>
        </is>
      </c>
      <c r="C17" s="3" t="inlineStr">
        <is>
          <t>Zeitraum von</t>
        </is>
      </c>
      <c r="D17" s="3" t="inlineStr">
        <is>
          <t>Zeitraum bis</t>
        </is>
      </c>
      <c r="E17">
        <f>""</f>
        <v/>
      </c>
    </row>
    <row r="18">
      <c r="A18" s="7" t="inlineStr">
        <is>
          <t>Januar</t>
        </is>
      </c>
      <c r="B18" s="21">
        <f>IF('Auswertung'!$B$3="","",SUMIFS('Einnahmen'!$N$4:$N$103,'Einnahmen'!$B$4:$B$103,'Auswertung'!$B$3,'Einnahmen'!$A$4:$A$103,"&gt;="&amp;'Auswertung'!$C$18,'Einnahmen'!$A$4:$A$103,"&lt;"&amp;'Auswertung'!$D$18))</f>
        <v/>
      </c>
      <c r="C18" s="26">
        <f>IF('Auswertung'!$B$3="","",DATE('Auswertung'!$B$3,1,1))</f>
        <v/>
      </c>
      <c r="D18" s="26">
        <f>IF('Auswertung'!$C$18="","",DATE('Auswertung'!$B$3,2,1))</f>
        <v/>
      </c>
      <c r="E18">
        <f>""</f>
        <v/>
      </c>
    </row>
    <row r="19">
      <c r="A19" s="13" t="inlineStr">
        <is>
          <t>Februar</t>
        </is>
      </c>
      <c r="B19" s="23">
        <f>IF('Auswertung'!$B$3="","",SUMIFS('Einnahmen'!$N$4:$N$103,'Einnahmen'!$B$4:$B$103,'Auswertung'!$B$3,'Einnahmen'!$A$4:$A$103,"&gt;="&amp;'Auswertung'!$C$19,'Einnahmen'!$A$4:$A$103,"&lt;"&amp;'Auswertung'!$D$19))</f>
        <v/>
      </c>
      <c r="C19" s="27">
        <f>IF('Auswertung'!$D$18="","",'Auswertung'!$D$18)</f>
        <v/>
      </c>
      <c r="D19" s="27">
        <f>IF('Auswertung'!$C$19="","",DATE('Auswertung'!$B$3,3,1))</f>
        <v/>
      </c>
      <c r="E19">
        <f>""</f>
        <v/>
      </c>
    </row>
    <row r="20">
      <c r="A20" s="7" t="inlineStr">
        <is>
          <t>März</t>
        </is>
      </c>
      <c r="B20" s="21">
        <f>IF('Auswertung'!$B$3="","",SUMIFS('Einnahmen'!$N$4:$N$103,'Einnahmen'!$B$4:$B$103,'Auswertung'!$B$3,'Einnahmen'!$A$4:$A$103,"&gt;="&amp;'Auswertung'!$C$20,'Einnahmen'!$A$4:$A$103,"&lt;"&amp;'Auswertung'!$D$20))</f>
        <v/>
      </c>
      <c r="C20" s="26">
        <f>IF('Auswertung'!$D$19="","",'Auswertung'!$D$19)</f>
        <v/>
      </c>
      <c r="D20" s="26">
        <f>IF('Auswertung'!$C$20="","",DATE('Auswertung'!$B$3,4,1))</f>
        <v/>
      </c>
      <c r="E20">
        <f>""</f>
        <v/>
      </c>
    </row>
    <row r="21">
      <c r="A21" s="13" t="inlineStr">
        <is>
          <t>April</t>
        </is>
      </c>
      <c r="B21" s="23">
        <f>IF('Auswertung'!$B$3="","",SUMIFS('Einnahmen'!$N$4:$N$103,'Einnahmen'!$B$4:$B$103,'Auswertung'!$B$3,'Einnahmen'!$A$4:$A$103,"&gt;="&amp;'Auswertung'!$C$21,'Einnahmen'!$A$4:$A$103,"&lt;"&amp;'Auswertung'!$D$21))</f>
        <v/>
      </c>
      <c r="C21" s="27">
        <f>IF('Auswertung'!$D$20="","",'Auswertung'!$D$20)</f>
        <v/>
      </c>
      <c r="D21" s="27">
        <f>IF('Auswertung'!$C$21="","",DATE('Auswertung'!$B$3,5,1))</f>
        <v/>
      </c>
      <c r="E21">
        <f>""</f>
        <v/>
      </c>
    </row>
    <row r="22">
      <c r="A22" s="7" t="inlineStr">
        <is>
          <t>Mai</t>
        </is>
      </c>
      <c r="B22" s="21">
        <f>IF('Auswertung'!$B$3="","",SUMIFS('Einnahmen'!$N$4:$N$103,'Einnahmen'!$B$4:$B$103,'Auswertung'!$B$3,'Einnahmen'!$A$4:$A$103,"&gt;="&amp;'Auswertung'!$C$22,'Einnahmen'!$A$4:$A$103,"&lt;"&amp;'Auswertung'!$D$22))</f>
        <v/>
      </c>
      <c r="C22" s="26">
        <f>IF('Auswertung'!$D$21="","",'Auswertung'!$D$21)</f>
        <v/>
      </c>
      <c r="D22" s="26">
        <f>IF('Auswertung'!$C$22="","",DATE('Auswertung'!$B$3,6,1))</f>
        <v/>
      </c>
      <c r="E22">
        <f>""</f>
        <v/>
      </c>
    </row>
    <row r="23">
      <c r="A23" s="13" t="inlineStr">
        <is>
          <t>Juni</t>
        </is>
      </c>
      <c r="B23" s="23">
        <f>IF('Auswertung'!$B$3="","",SUMIFS('Einnahmen'!$N$4:$N$103,'Einnahmen'!$B$4:$B$103,'Auswertung'!$B$3,'Einnahmen'!$A$4:$A$103,"&gt;="&amp;'Auswertung'!$C$23,'Einnahmen'!$A$4:$A$103,"&lt;"&amp;'Auswertung'!$D$23))</f>
        <v/>
      </c>
      <c r="C23" s="27">
        <f>IF('Auswertung'!$D$22="","",'Auswertung'!$D$22)</f>
        <v/>
      </c>
      <c r="D23" s="27">
        <f>IF('Auswertung'!$C$23="","",DATE('Auswertung'!$B$3,7,1))</f>
        <v/>
      </c>
      <c r="E23">
        <f>""</f>
        <v/>
      </c>
    </row>
    <row r="24">
      <c r="A24" s="7" t="inlineStr">
        <is>
          <t>Juli</t>
        </is>
      </c>
      <c r="B24" s="21">
        <f>IF('Auswertung'!$B$3="","",SUMIFS('Einnahmen'!$N$4:$N$103,'Einnahmen'!$B$4:$B$103,'Auswertung'!$B$3,'Einnahmen'!$A$4:$A$103,"&gt;="&amp;'Auswertung'!$C$24,'Einnahmen'!$A$4:$A$103,"&lt;"&amp;'Auswertung'!$D$24))</f>
        <v/>
      </c>
      <c r="C24" s="26">
        <f>IF('Auswertung'!$D$23="","",'Auswertung'!$D$23)</f>
        <v/>
      </c>
      <c r="D24" s="26">
        <f>IF('Auswertung'!$C$24="","",DATE('Auswertung'!$B$3,8,1))</f>
        <v/>
      </c>
      <c r="E24">
        <f>""</f>
        <v/>
      </c>
    </row>
    <row r="25">
      <c r="A25" s="13" t="inlineStr">
        <is>
          <t>August</t>
        </is>
      </c>
      <c r="B25" s="23">
        <f>IF('Auswertung'!$B$3="","",SUMIFS('Einnahmen'!$N$4:$N$103,'Einnahmen'!$B$4:$B$103,'Auswertung'!$B$3,'Einnahmen'!$A$4:$A$103,"&gt;="&amp;'Auswertung'!$C$25,'Einnahmen'!$A$4:$A$103,"&lt;"&amp;'Auswertung'!$D$25))</f>
        <v/>
      </c>
      <c r="C25" s="27">
        <f>IF('Auswertung'!$D$24="","",'Auswertung'!$D$24)</f>
        <v/>
      </c>
      <c r="D25" s="27">
        <f>IF('Auswertung'!$C$25="","",DATE('Auswertung'!$B$3,9,1))</f>
        <v/>
      </c>
      <c r="E25">
        <f>""</f>
        <v/>
      </c>
    </row>
    <row r="26">
      <c r="A26" s="7" t="inlineStr">
        <is>
          <t>September</t>
        </is>
      </c>
      <c r="B26" s="21">
        <f>IF('Auswertung'!$B$3="","",SUMIFS('Einnahmen'!$N$4:$N$103,'Einnahmen'!$B$4:$B$103,'Auswertung'!$B$3,'Einnahmen'!$A$4:$A$103,"&gt;="&amp;'Auswertung'!$C$26,'Einnahmen'!$A$4:$A$103,"&lt;"&amp;'Auswertung'!$D$26))</f>
        <v/>
      </c>
      <c r="C26" s="26">
        <f>IF('Auswertung'!$D$25="","",'Auswertung'!$D$25)</f>
        <v/>
      </c>
      <c r="D26" s="26">
        <f>IF('Auswertung'!$C$26="","",DATE('Auswertung'!$B$3,10,1))</f>
        <v/>
      </c>
      <c r="E26">
        <f>""</f>
        <v/>
      </c>
    </row>
    <row r="27">
      <c r="A27" s="13" t="inlineStr">
        <is>
          <t>Oktober</t>
        </is>
      </c>
      <c r="B27" s="23">
        <f>IF('Auswertung'!$B$3="","",SUMIFS('Einnahmen'!$N$4:$N$103,'Einnahmen'!$B$4:$B$103,'Auswertung'!$B$3,'Einnahmen'!$A$4:$A$103,"&gt;="&amp;'Auswertung'!$C$27,'Einnahmen'!$A$4:$A$103,"&lt;"&amp;'Auswertung'!$D$27))</f>
        <v/>
      </c>
      <c r="C27" s="27">
        <f>IF('Auswertung'!$D$26="","",'Auswertung'!$D$26)</f>
        <v/>
      </c>
      <c r="D27" s="27">
        <f>IF('Auswertung'!$C$27="","",DATE('Auswertung'!$B$3,11,1))</f>
        <v/>
      </c>
      <c r="E27">
        <f>""</f>
        <v/>
      </c>
    </row>
    <row r="28">
      <c r="A28" s="7" t="inlineStr">
        <is>
          <t>November</t>
        </is>
      </c>
      <c r="B28" s="21">
        <f>IF('Auswertung'!$B$3="","",SUMIFS('Einnahmen'!$N$4:$N$103,'Einnahmen'!$B$4:$B$103,'Auswertung'!$B$3,'Einnahmen'!$A$4:$A$103,"&gt;="&amp;'Auswertung'!$C$28,'Einnahmen'!$A$4:$A$103,"&lt;"&amp;'Auswertung'!$D$28))</f>
        <v/>
      </c>
      <c r="C28" s="26">
        <f>IF('Auswertung'!$D$27="","",'Auswertung'!$D$27)</f>
        <v/>
      </c>
      <c r="D28" s="26">
        <f>IF('Auswertung'!$C$28="","",DATE('Auswertung'!$B$3,12,1))</f>
        <v/>
      </c>
      <c r="E28">
        <f>""</f>
        <v/>
      </c>
    </row>
    <row r="29">
      <c r="A29" s="13" t="inlineStr">
        <is>
          <t>Dezember</t>
        </is>
      </c>
      <c r="B29" s="23">
        <f>IF('Auswertung'!$B$3="","",SUMIFS('Einnahmen'!$N$4:$N$103,'Einnahmen'!$B$4:$B$103,'Auswertung'!$B$3,'Einnahmen'!$A$4:$A$103,"&gt;="&amp;'Auswertung'!$C$29,'Einnahmen'!$A$4:$A$103,"&lt;"&amp;'Auswertung'!$D$29))</f>
        <v/>
      </c>
      <c r="C29" s="27">
        <f>IF('Auswertung'!$D$28="","",'Auswertung'!$D$28)</f>
        <v/>
      </c>
      <c r="D29" s="27">
        <f>IF('Auswertung'!$C$29="","",DATE('Auswertung'!$B$3+1,1,1))</f>
        <v/>
      </c>
      <c r="E29">
        <f>""</f>
        <v/>
      </c>
    </row>
    <row r="30">
      <c r="B30">
        <f>""</f>
        <v/>
      </c>
      <c r="C30">
        <f>""</f>
        <v/>
      </c>
      <c r="D30">
        <f>""</f>
        <v/>
      </c>
      <c r="E30">
        <f>""</f>
        <v/>
      </c>
    </row>
    <row r="31">
      <c r="B31">
        <f>""</f>
        <v/>
      </c>
      <c r="C31">
        <f>""</f>
        <v/>
      </c>
      <c r="D31">
        <f>""</f>
        <v/>
      </c>
      <c r="E31">
        <f>""</f>
        <v/>
      </c>
    </row>
    <row r="32">
      <c r="B32">
        <f>""</f>
        <v/>
      </c>
      <c r="C32">
        <f>""</f>
        <v/>
      </c>
      <c r="D32">
        <f>""</f>
        <v/>
      </c>
      <c r="E32">
        <f>""</f>
        <v/>
      </c>
    </row>
    <row r="33">
      <c r="B33">
        <f>""</f>
        <v/>
      </c>
      <c r="C33">
        <f>""</f>
        <v/>
      </c>
      <c r="D33">
        <f>""</f>
        <v/>
      </c>
      <c r="E33">
        <f>""</f>
        <v/>
      </c>
    </row>
    <row r="34">
      <c r="B34">
        <f>""</f>
        <v/>
      </c>
      <c r="C34">
        <f>""</f>
        <v/>
      </c>
      <c r="D34">
        <f>""</f>
        <v/>
      </c>
      <c r="E34">
        <f>""</f>
        <v/>
      </c>
    </row>
    <row r="35">
      <c r="B35">
        <f>""</f>
        <v/>
      </c>
      <c r="C35">
        <f>""</f>
        <v/>
      </c>
      <c r="D35">
        <f>""</f>
        <v/>
      </c>
      <c r="E35">
        <f>""</f>
        <v/>
      </c>
    </row>
    <row r="36">
      <c r="B36">
        <f>""</f>
        <v/>
      </c>
      <c r="C36">
        <f>""</f>
        <v/>
      </c>
      <c r="D36">
        <f>""</f>
        <v/>
      </c>
      <c r="E36">
        <f>""</f>
        <v/>
      </c>
    </row>
    <row r="37">
      <c r="B37">
        <f>""</f>
        <v/>
      </c>
      <c r="C37">
        <f>""</f>
        <v/>
      </c>
      <c r="D37">
        <f>""</f>
        <v/>
      </c>
      <c r="E37">
        <f>""</f>
        <v/>
      </c>
    </row>
    <row r="38">
      <c r="B38">
        <f>""</f>
        <v/>
      </c>
      <c r="C38">
        <f>""</f>
        <v/>
      </c>
      <c r="D38">
        <f>""</f>
        <v/>
      </c>
      <c r="E38">
        <f>""</f>
        <v/>
      </c>
    </row>
    <row r="39">
      <c r="B39">
        <f>""</f>
        <v/>
      </c>
      <c r="C39">
        <f>""</f>
        <v/>
      </c>
      <c r="D39">
        <f>""</f>
        <v/>
      </c>
      <c r="E39">
        <f>""</f>
        <v/>
      </c>
    </row>
    <row r="40">
      <c r="B40">
        <f>""</f>
        <v/>
      </c>
      <c r="C40">
        <f>""</f>
        <v/>
      </c>
      <c r="D40">
        <f>""</f>
        <v/>
      </c>
      <c r="E40">
        <f>""</f>
        <v/>
      </c>
    </row>
    <row r="41">
      <c r="B41">
        <f>""</f>
        <v/>
      </c>
      <c r="C41">
        <f>""</f>
        <v/>
      </c>
      <c r="D41">
        <f>""</f>
        <v/>
      </c>
      <c r="E41">
        <f>""</f>
        <v/>
      </c>
    </row>
    <row r="42">
      <c r="B42">
        <f>""</f>
        <v/>
      </c>
      <c r="C42">
        <f>""</f>
        <v/>
      </c>
      <c r="D42">
        <f>""</f>
        <v/>
      </c>
      <c r="E42">
        <f>""</f>
        <v/>
      </c>
    </row>
    <row r="43">
      <c r="B43">
        <f>""</f>
        <v/>
      </c>
      <c r="C43">
        <f>""</f>
        <v/>
      </c>
      <c r="D43">
        <f>""</f>
        <v/>
      </c>
      <c r="E43">
        <f>""</f>
        <v/>
      </c>
    </row>
    <row r="44">
      <c r="B44">
        <f>""</f>
        <v/>
      </c>
      <c r="C44">
        <f>""</f>
        <v/>
      </c>
      <c r="D44">
        <f>""</f>
        <v/>
      </c>
      <c r="E44">
        <f>""</f>
        <v/>
      </c>
    </row>
    <row r="45">
      <c r="B45">
        <f>""</f>
        <v/>
      </c>
      <c r="C45">
        <f>""</f>
        <v/>
      </c>
      <c r="D45">
        <f>""</f>
        <v/>
      </c>
      <c r="E45">
        <f>""</f>
        <v/>
      </c>
    </row>
    <row r="46">
      <c r="B46">
        <f>""</f>
        <v/>
      </c>
      <c r="C46">
        <f>""</f>
        <v/>
      </c>
      <c r="D46">
        <f>""</f>
        <v/>
      </c>
      <c r="E46">
        <f>""</f>
        <v/>
      </c>
    </row>
    <row r="47">
      <c r="B47">
        <f>""</f>
        <v/>
      </c>
      <c r="C47">
        <f>""</f>
        <v/>
      </c>
      <c r="D47">
        <f>""</f>
        <v/>
      </c>
      <c r="E47">
        <f>""</f>
        <v/>
      </c>
    </row>
    <row r="48">
      <c r="B48">
        <f>""</f>
        <v/>
      </c>
      <c r="C48">
        <f>""</f>
        <v/>
      </c>
      <c r="D48">
        <f>""</f>
        <v/>
      </c>
      <c r="E48">
        <f>""</f>
        <v/>
      </c>
    </row>
    <row r="49">
      <c r="B49">
        <f>""</f>
        <v/>
      </c>
      <c r="C49">
        <f>""</f>
        <v/>
      </c>
      <c r="D49">
        <f>""</f>
        <v/>
      </c>
      <c r="E49">
        <f>""</f>
        <v/>
      </c>
    </row>
    <row r="50">
      <c r="B50">
        <f>""</f>
        <v/>
      </c>
      <c r="C50">
        <f>""</f>
        <v/>
      </c>
      <c r="D50">
        <f>""</f>
        <v/>
      </c>
      <c r="E50">
        <f>""</f>
        <v/>
      </c>
    </row>
    <row r="51">
      <c r="B51">
        <f>""</f>
        <v/>
      </c>
      <c r="C51">
        <f>""</f>
        <v/>
      </c>
      <c r="D51">
        <f>""</f>
        <v/>
      </c>
      <c r="E51">
        <f>""</f>
        <v/>
      </c>
    </row>
    <row r="52">
      <c r="B52">
        <f>""</f>
        <v/>
      </c>
      <c r="C52">
        <f>""</f>
        <v/>
      </c>
      <c r="D52">
        <f>""</f>
        <v/>
      </c>
      <c r="E52">
        <f>""</f>
        <v/>
      </c>
    </row>
    <row r="53">
      <c r="B53">
        <f>""</f>
        <v/>
      </c>
      <c r="C53">
        <f>""</f>
        <v/>
      </c>
      <c r="D53">
        <f>""</f>
        <v/>
      </c>
      <c r="E53">
        <f>""</f>
        <v/>
      </c>
    </row>
    <row r="54">
      <c r="B54">
        <f>""</f>
        <v/>
      </c>
      <c r="C54">
        <f>""</f>
        <v/>
      </c>
      <c r="D54">
        <f>""</f>
        <v/>
      </c>
      <c r="E54">
        <f>""</f>
        <v/>
      </c>
    </row>
    <row r="55">
      <c r="B55">
        <f>""</f>
        <v/>
      </c>
      <c r="C55">
        <f>""</f>
        <v/>
      </c>
      <c r="D55">
        <f>""</f>
        <v/>
      </c>
      <c r="E55">
        <f>""</f>
        <v/>
      </c>
    </row>
    <row r="56">
      <c r="B56">
        <f>""</f>
        <v/>
      </c>
      <c r="C56">
        <f>""</f>
        <v/>
      </c>
      <c r="D56">
        <f>""</f>
        <v/>
      </c>
      <c r="E56">
        <f>""</f>
        <v/>
      </c>
    </row>
    <row r="57">
      <c r="B57">
        <f>""</f>
        <v/>
      </c>
      <c r="C57">
        <f>""</f>
        <v/>
      </c>
      <c r="D57">
        <f>""</f>
        <v/>
      </c>
      <c r="E57">
        <f>""</f>
        <v/>
      </c>
    </row>
    <row r="58">
      <c r="B58">
        <f>""</f>
        <v/>
      </c>
      <c r="C58">
        <f>""</f>
        <v/>
      </c>
      <c r="D58">
        <f>""</f>
        <v/>
      </c>
      <c r="E58">
        <f>""</f>
        <v/>
      </c>
    </row>
    <row r="59">
      <c r="B59">
        <f>""</f>
        <v/>
      </c>
      <c r="C59">
        <f>""</f>
        <v/>
      </c>
      <c r="D59">
        <f>""</f>
        <v/>
      </c>
      <c r="E59">
        <f>""</f>
        <v/>
      </c>
    </row>
    <row r="60">
      <c r="B60">
        <f>""</f>
        <v/>
      </c>
      <c r="C60">
        <f>""</f>
        <v/>
      </c>
      <c r="D60">
        <f>""</f>
        <v/>
      </c>
      <c r="E60">
        <f>""</f>
        <v/>
      </c>
    </row>
    <row r="61">
      <c r="B61">
        <f>""</f>
        <v/>
      </c>
      <c r="C61">
        <f>""</f>
        <v/>
      </c>
      <c r="D61">
        <f>""</f>
        <v/>
      </c>
      <c r="E61">
        <f>""</f>
        <v/>
      </c>
    </row>
    <row r="62">
      <c r="B62">
        <f>""</f>
        <v/>
      </c>
      <c r="C62">
        <f>""</f>
        <v/>
      </c>
      <c r="D62">
        <f>""</f>
        <v/>
      </c>
      <c r="E62">
        <f>""</f>
        <v/>
      </c>
    </row>
    <row r="63">
      <c r="B63">
        <f>""</f>
        <v/>
      </c>
      <c r="C63">
        <f>""</f>
        <v/>
      </c>
      <c r="D63">
        <f>""</f>
        <v/>
      </c>
      <c r="E63">
        <f>""</f>
        <v/>
      </c>
    </row>
    <row r="64">
      <c r="B64">
        <f>""</f>
        <v/>
      </c>
      <c r="C64">
        <f>""</f>
        <v/>
      </c>
      <c r="D64">
        <f>""</f>
        <v/>
      </c>
      <c r="E64">
        <f>""</f>
        <v/>
      </c>
    </row>
    <row r="65">
      <c r="B65">
        <f>""</f>
        <v/>
      </c>
      <c r="C65">
        <f>""</f>
        <v/>
      </c>
      <c r="D65">
        <f>""</f>
        <v/>
      </c>
      <c r="E65">
        <f>""</f>
        <v/>
      </c>
    </row>
    <row r="66">
      <c r="B66">
        <f>""</f>
        <v/>
      </c>
      <c r="C66">
        <f>""</f>
        <v/>
      </c>
      <c r="D66">
        <f>""</f>
        <v/>
      </c>
      <c r="E66">
        <f>""</f>
        <v/>
      </c>
    </row>
    <row r="67">
      <c r="B67">
        <f>""</f>
        <v/>
      </c>
      <c r="C67">
        <f>""</f>
        <v/>
      </c>
      <c r="D67">
        <f>""</f>
        <v/>
      </c>
      <c r="E67">
        <f>""</f>
        <v/>
      </c>
    </row>
    <row r="68">
      <c r="B68">
        <f>""</f>
        <v/>
      </c>
      <c r="C68">
        <f>""</f>
        <v/>
      </c>
      <c r="D68">
        <f>""</f>
        <v/>
      </c>
      <c r="E68">
        <f>""</f>
        <v/>
      </c>
    </row>
    <row r="69">
      <c r="B69">
        <f>""</f>
        <v/>
      </c>
      <c r="C69">
        <f>""</f>
        <v/>
      </c>
      <c r="D69">
        <f>""</f>
        <v/>
      </c>
      <c r="E69">
        <f>""</f>
        <v/>
      </c>
    </row>
    <row r="70">
      <c r="B70">
        <f>""</f>
        <v/>
      </c>
      <c r="C70">
        <f>""</f>
        <v/>
      </c>
      <c r="D70">
        <f>""</f>
        <v/>
      </c>
      <c r="E70">
        <f>""</f>
        <v/>
      </c>
    </row>
    <row r="71">
      <c r="B71">
        <f>""</f>
        <v/>
      </c>
      <c r="C71">
        <f>""</f>
        <v/>
      </c>
      <c r="D71">
        <f>""</f>
        <v/>
      </c>
      <c r="E71">
        <f>""</f>
        <v/>
      </c>
    </row>
    <row r="72">
      <c r="B72">
        <f>""</f>
        <v/>
      </c>
      <c r="C72">
        <f>""</f>
        <v/>
      </c>
      <c r="D72">
        <f>""</f>
        <v/>
      </c>
      <c r="E72">
        <f>""</f>
        <v/>
      </c>
    </row>
    <row r="73">
      <c r="B73">
        <f>""</f>
        <v/>
      </c>
      <c r="C73">
        <f>""</f>
        <v/>
      </c>
      <c r="D73">
        <f>""</f>
        <v/>
      </c>
      <c r="E73">
        <f>""</f>
        <v/>
      </c>
    </row>
    <row r="74">
      <c r="B74">
        <f>""</f>
        <v/>
      </c>
      <c r="C74">
        <f>""</f>
        <v/>
      </c>
      <c r="D74">
        <f>""</f>
        <v/>
      </c>
      <c r="E74">
        <f>""</f>
        <v/>
      </c>
    </row>
    <row r="75">
      <c r="B75">
        <f>""</f>
        <v/>
      </c>
      <c r="C75">
        <f>""</f>
        <v/>
      </c>
      <c r="D75">
        <f>""</f>
        <v/>
      </c>
      <c r="E75">
        <f>""</f>
        <v/>
      </c>
    </row>
    <row r="76">
      <c r="B76">
        <f>""</f>
        <v/>
      </c>
      <c r="C76">
        <f>""</f>
        <v/>
      </c>
      <c r="D76">
        <f>""</f>
        <v/>
      </c>
      <c r="E76">
        <f>""</f>
        <v/>
      </c>
    </row>
    <row r="77">
      <c r="B77">
        <f>""</f>
        <v/>
      </c>
      <c r="C77">
        <f>""</f>
        <v/>
      </c>
      <c r="D77">
        <f>""</f>
        <v/>
      </c>
      <c r="E77">
        <f>""</f>
        <v/>
      </c>
    </row>
    <row r="78">
      <c r="B78">
        <f>""</f>
        <v/>
      </c>
      <c r="C78">
        <f>""</f>
        <v/>
      </c>
      <c r="D78">
        <f>""</f>
        <v/>
      </c>
      <c r="E78">
        <f>""</f>
        <v/>
      </c>
    </row>
    <row r="79">
      <c r="B79">
        <f>""</f>
        <v/>
      </c>
      <c r="C79">
        <f>""</f>
        <v/>
      </c>
      <c r="D79">
        <f>""</f>
        <v/>
      </c>
      <c r="E79">
        <f>""</f>
        <v/>
      </c>
    </row>
    <row r="80">
      <c r="B80">
        <f>""</f>
        <v/>
      </c>
      <c r="C80">
        <f>""</f>
        <v/>
      </c>
      <c r="D80">
        <f>""</f>
        <v/>
      </c>
      <c r="E80">
        <f>""</f>
        <v/>
      </c>
    </row>
    <row r="81">
      <c r="B81">
        <f>""</f>
        <v/>
      </c>
      <c r="C81">
        <f>""</f>
        <v/>
      </c>
      <c r="D81">
        <f>""</f>
        <v/>
      </c>
      <c r="E81">
        <f>""</f>
        <v/>
      </c>
    </row>
    <row r="82">
      <c r="B82">
        <f>""</f>
        <v/>
      </c>
      <c r="C82">
        <f>""</f>
        <v/>
      </c>
      <c r="D82">
        <f>""</f>
        <v/>
      </c>
      <c r="E82">
        <f>""</f>
        <v/>
      </c>
    </row>
    <row r="83">
      <c r="B83">
        <f>""</f>
        <v/>
      </c>
      <c r="C83">
        <f>""</f>
        <v/>
      </c>
      <c r="D83">
        <f>""</f>
        <v/>
      </c>
      <c r="E83">
        <f>""</f>
        <v/>
      </c>
    </row>
    <row r="84">
      <c r="B84">
        <f>""</f>
        <v/>
      </c>
      <c r="C84">
        <f>""</f>
        <v/>
      </c>
      <c r="D84">
        <f>""</f>
        <v/>
      </c>
      <c r="E84">
        <f>""</f>
        <v/>
      </c>
    </row>
    <row r="85">
      <c r="B85">
        <f>""</f>
        <v/>
      </c>
      <c r="C85">
        <f>""</f>
        <v/>
      </c>
      <c r="D85">
        <f>""</f>
        <v/>
      </c>
      <c r="E85">
        <f>""</f>
        <v/>
      </c>
    </row>
    <row r="86">
      <c r="B86">
        <f>""</f>
        <v/>
      </c>
      <c r="C86">
        <f>""</f>
        <v/>
      </c>
      <c r="D86">
        <f>""</f>
        <v/>
      </c>
      <c r="E86">
        <f>""</f>
        <v/>
      </c>
    </row>
    <row r="87">
      <c r="B87">
        <f>""</f>
        <v/>
      </c>
      <c r="C87">
        <f>""</f>
        <v/>
      </c>
      <c r="D87">
        <f>""</f>
        <v/>
      </c>
      <c r="E87">
        <f>""</f>
        <v/>
      </c>
    </row>
    <row r="88">
      <c r="B88">
        <f>""</f>
        <v/>
      </c>
      <c r="C88">
        <f>""</f>
        <v/>
      </c>
      <c r="D88">
        <f>""</f>
        <v/>
      </c>
      <c r="E88">
        <f>""</f>
        <v/>
      </c>
    </row>
    <row r="89">
      <c r="B89">
        <f>""</f>
        <v/>
      </c>
      <c r="C89">
        <f>""</f>
        <v/>
      </c>
      <c r="D89">
        <f>""</f>
        <v/>
      </c>
      <c r="E89">
        <f>""</f>
        <v/>
      </c>
    </row>
    <row r="90">
      <c r="B90">
        <f>""</f>
        <v/>
      </c>
      <c r="C90">
        <f>""</f>
        <v/>
      </c>
      <c r="D90">
        <f>""</f>
        <v/>
      </c>
      <c r="E90">
        <f>""</f>
        <v/>
      </c>
    </row>
    <row r="91">
      <c r="B91">
        <f>""</f>
        <v/>
      </c>
      <c r="C91">
        <f>""</f>
        <v/>
      </c>
      <c r="D91">
        <f>""</f>
        <v/>
      </c>
      <c r="E91">
        <f>""</f>
        <v/>
      </c>
    </row>
    <row r="92">
      <c r="B92">
        <f>""</f>
        <v/>
      </c>
      <c r="C92">
        <f>""</f>
        <v/>
      </c>
      <c r="D92">
        <f>""</f>
        <v/>
      </c>
      <c r="E92">
        <f>""</f>
        <v/>
      </c>
    </row>
    <row r="93">
      <c r="B93">
        <f>""</f>
        <v/>
      </c>
      <c r="C93">
        <f>""</f>
        <v/>
      </c>
      <c r="D93">
        <f>""</f>
        <v/>
      </c>
      <c r="E93">
        <f>""</f>
        <v/>
      </c>
    </row>
    <row r="94">
      <c r="B94">
        <f>""</f>
        <v/>
      </c>
      <c r="C94">
        <f>""</f>
        <v/>
      </c>
      <c r="D94">
        <f>""</f>
        <v/>
      </c>
      <c r="E94">
        <f>""</f>
        <v/>
      </c>
    </row>
    <row r="95">
      <c r="B95">
        <f>""</f>
        <v/>
      </c>
      <c r="C95">
        <f>""</f>
        <v/>
      </c>
      <c r="D95">
        <f>""</f>
        <v/>
      </c>
      <c r="E95">
        <f>""</f>
        <v/>
      </c>
    </row>
    <row r="96">
      <c r="B96">
        <f>""</f>
        <v/>
      </c>
      <c r="C96">
        <f>""</f>
        <v/>
      </c>
      <c r="D96">
        <f>""</f>
        <v/>
      </c>
      <c r="E96">
        <f>""</f>
        <v/>
      </c>
    </row>
    <row r="97">
      <c r="B97">
        <f>""</f>
        <v/>
      </c>
      <c r="C97">
        <f>""</f>
        <v/>
      </c>
      <c r="D97">
        <f>""</f>
        <v/>
      </c>
      <c r="E97">
        <f>""</f>
        <v/>
      </c>
    </row>
    <row r="98">
      <c r="B98">
        <f>""</f>
        <v/>
      </c>
      <c r="C98">
        <f>""</f>
        <v/>
      </c>
      <c r="D98">
        <f>""</f>
        <v/>
      </c>
      <c r="E98">
        <f>""</f>
        <v/>
      </c>
    </row>
    <row r="99">
      <c r="B99">
        <f>""</f>
        <v/>
      </c>
      <c r="C99">
        <f>""</f>
        <v/>
      </c>
      <c r="D99">
        <f>""</f>
        <v/>
      </c>
      <c r="E99">
        <f>""</f>
        <v/>
      </c>
    </row>
    <row r="100">
      <c r="B100">
        <f>""</f>
        <v/>
      </c>
      <c r="C100">
        <f>""</f>
        <v/>
      </c>
      <c r="D100">
        <f>""</f>
        <v/>
      </c>
      <c r="E100">
        <f>""</f>
        <v/>
      </c>
    </row>
    <row r="101">
      <c r="B101">
        <f>""</f>
        <v/>
      </c>
      <c r="C101">
        <f>""</f>
        <v/>
      </c>
      <c r="D101">
        <f>""</f>
        <v/>
      </c>
      <c r="E101">
        <f>""</f>
        <v/>
      </c>
    </row>
  </sheetData>
  <mergeCells count="1">
    <mergeCell ref="A1:L1"/>
  </mergeCells>
  <dataValidations count="1">
    <dataValidation sqref="B3" showErrorMessage="1" showInputMessage="1" allowBlank="0" type="whole" operator="between">
      <formula1>1900</formula1>
      <formula2>9999</formula2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8" customWidth="1" min="2" max="2"/>
    <col width="20" customWidth="1" min="3" max="3"/>
    <col width="48" customWidth="1" min="4" max="4"/>
  </cols>
  <sheetData>
    <row r="1" ht="26" customHeight="1">
      <c r="A1" s="1" t="inlineStr">
        <is>
          <t>Anleitung zur Anlage-V-Einnahmenerfassung</t>
        </is>
      </c>
    </row>
    <row r="2"/>
    <row r="3">
      <c r="A3" s="3" t="inlineStr">
        <is>
          <t>Schritt</t>
        </is>
      </c>
      <c r="B3" s="3" t="inlineStr">
        <is>
          <t>Hinweis</t>
        </is>
      </c>
      <c r="C3" s="3" t="inlineStr">
        <is>
          <t>Betroffenes Blatt</t>
        </is>
      </c>
      <c r="D3" s="3" t="inlineStr">
        <is>
          <t>Wichtige Information</t>
        </is>
      </c>
    </row>
    <row r="4">
      <c r="A4" s="11" t="inlineStr">
        <is>
          <t>1</t>
        </is>
      </c>
      <c r="B4" s="7" t="inlineStr">
        <is>
          <t>Legen Sie zuerst jedes Mietobjekt mit einer eindeutigen Objekt-ID an.</t>
        </is>
      </c>
      <c r="C4" s="11" t="inlineStr">
        <is>
          <t>Objekte</t>
        </is>
      </c>
      <c r="D4" s="7" t="inlineStr">
        <is>
          <t>Die Objekt-ID ermöglicht die automatische Übernahme der Objektadresse.</t>
        </is>
      </c>
    </row>
    <row r="5">
      <c r="A5" s="15" t="inlineStr">
        <is>
          <t>2</t>
        </is>
      </c>
      <c r="B5" s="13" t="inlineStr">
        <is>
          <t>Erfassen Sie jede Zahlung als einzelne Buchungszeile.</t>
        </is>
      </c>
      <c r="C5" s="15" t="inlineStr">
        <is>
          <t>Einnahmen</t>
        </is>
      </c>
      <c r="D5" s="13" t="inlineStr">
        <is>
          <t>Verwenden Sie für verschiedene Zahlungsarten getrennte Zeilen.</t>
        </is>
      </c>
    </row>
    <row r="6">
      <c r="A6" s="11" t="inlineStr">
        <is>
          <t>3</t>
        </is>
      </c>
      <c r="B6" s="7" t="inlineStr">
        <is>
          <t>Verwenden Sie die Einnahmenarten konsistent über alle Buchungen hinweg.</t>
        </is>
      </c>
      <c r="C6" s="11" t="inlineStr">
        <is>
          <t>Einnahmen</t>
        </is>
      </c>
      <c r="D6" s="7" t="inlineStr">
        <is>
          <t>Nutzen Sie die vorgegebenen Auswahllisten.</t>
        </is>
      </c>
    </row>
    <row r="7">
      <c r="A7" s="15" t="inlineStr">
        <is>
          <t>4</t>
        </is>
      </c>
      <c r="B7" s="13" t="inlineStr">
        <is>
          <t>Bewahren Sie Belege und Kontoauszüge passend zur Belegnummer auf.</t>
        </is>
      </c>
      <c r="C7" s="15" t="inlineStr">
        <is>
          <t>Einnahmen</t>
        </is>
      </c>
      <c r="D7" s="13" t="inlineStr">
        <is>
          <t>Die Belegnummer erleichtert die spätere steuerliche Prüfung.</t>
        </is>
      </c>
    </row>
    <row r="8">
      <c r="A8" s="11" t="inlineStr">
        <is>
          <t>5</t>
        </is>
      </c>
      <c r="B8" s="7" t="inlineStr">
        <is>
          <t>Prüfen Sie die erfassten Einnahmen vor der Übernahme in die Anlage V steuerlich.</t>
        </is>
      </c>
      <c r="C8" s="11" t="inlineStr">
        <is>
          <t>Auswertung</t>
        </is>
      </c>
      <c r="D8" s="7" t="inlineStr">
        <is>
          <t>Diese Vorlage ersetzt keine steuerliche Beratung.</t>
        </is>
      </c>
    </row>
    <row r="9">
      <c r="A9" s="15" t="inlineStr">
        <is>
          <t>6</t>
        </is>
      </c>
      <c r="B9" s="13" t="inlineStr">
        <is>
          <t>Dokumentieren Sie Nebenkostenvorauszahlungen und Nachzahlungen getrennt.</t>
        </is>
      </c>
      <c r="C9" s="15" t="inlineStr">
        <is>
          <t>Einnahmen</t>
        </is>
      </c>
      <c r="D9" s="13" t="inlineStr">
        <is>
          <t>So bleiben Umlagen und Abrechnungen nachvollziehbar.</t>
        </is>
      </c>
    </row>
    <row r="10">
      <c r="A10" s="11" t="inlineStr">
        <is>
          <t>7</t>
        </is>
      </c>
      <c r="B10" s="7" t="inlineStr">
        <is>
          <t>Holen Sie bei gemischter oder gewerblicher Nutzung steuerliche Beratung ein.</t>
        </is>
      </c>
      <c r="C10" s="11" t="inlineStr">
        <is>
          <t>Objekte</t>
        </is>
      </c>
      <c r="D10" s="7" t="inlineStr">
        <is>
          <t>Besondere Nutzungsformen können abweichende steuerliche Folgen haben.</t>
        </is>
      </c>
    </row>
    <row r="11"/>
    <row r="12"/>
    <row r="13">
      <c r="A13" s="28" t="inlineStr">
        <is>
          <t>Hinweis</t>
        </is>
      </c>
      <c r="B13" s="8" t="inlineStr">
        <is>
          <t>Die Auswertung ist für das ausgewählte Steuerjahr vorgesehen. Kontrollieren Sie Buchungsdaten, Zahlungsstatus und Belegnummern vor der Abgabe Ihrer Einkommensteuererklärung.</t>
        </is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Vermietungsverwaltung</dc:creator>
  <dc:title xmlns:dc="http://purl.org/dc/elements/1.1/">Anlage V Einnahmen Erfassung 2026</dc:title>
  <dc:subject xmlns:dc="http://purl.org/dc/elements/1.1/">Erfassung von Einnahmen aus Vermietung und Verpachtung</dc:subject>
  <dcterms:created xmlns:dcterms="http://purl.org/dc/terms/" xmlns:xsi="http://www.w3.org/2001/XMLSchema-instance" xsi:type="dcterms:W3CDTF">2026-08-25T21:07:11Z</dcterms:created>
  <dcterms:modified xmlns:dcterms="http://purl.org/dc/terms/" xmlns:xsi="http://www.w3.org/2001/XMLSchema-instance" xsi:type="dcterms:W3CDTF">2026-08-25T21:07:11Z</dcterms:modified>
</cp:coreProperties>
</file>